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ИНФОРМАЦИЯ ЭКОНОМИКА\СОЦИАЛЬНОЭКОНОМИЧЕСКОЕ ПОЛОЖЕНИЕ РАЙОНА\2024\9 месяц 2024\показатели\"/>
    </mc:Choice>
  </mc:AlternateContent>
  <xr:revisionPtr revIDLastSave="0" documentId="13_ncr:1_{E25A0F93-C369-4F03-9ED5-4ABE9D5A0F1E}" xr6:coauthVersionLast="38" xr6:coauthVersionMax="47" xr10:uidLastSave="{00000000-0000-0000-0000-000000000000}"/>
  <bookViews>
    <workbookView xWindow="0" yWindow="0" windowWidth="28800" windowHeight="12225" firstSheet="2" activeTab="3" xr2:uid="{00000000-000D-0000-FFFF-FFFF00000000}"/>
  </bookViews>
  <sheets>
    <sheet name="9 месяцев" sheetId="1" r:id="rId1"/>
    <sheet name="9 месяцев 2019" sheetId="2" r:id="rId2"/>
    <sheet name="9 месяцев2020" sheetId="4" r:id="rId3"/>
    <sheet name="9 МЕСЯЦЕВ 2024" sheetId="3" r:id="rId4"/>
  </sheets>
  <calcPr calcId="179021"/>
</workbook>
</file>

<file path=xl/calcChain.xml><?xml version="1.0" encoding="utf-8"?>
<calcChain xmlns="http://schemas.openxmlformats.org/spreadsheetml/2006/main">
  <c r="F134" i="3" l="1"/>
  <c r="F133" i="3"/>
  <c r="E94" i="3" l="1"/>
  <c r="F82" i="3" l="1"/>
  <c r="D46" i="3" l="1"/>
  <c r="F46" i="3" s="1"/>
  <c r="D48" i="3"/>
  <c r="F48" i="3" s="1"/>
  <c r="F53" i="3"/>
  <c r="F55" i="3"/>
  <c r="F57" i="3"/>
  <c r="D69" i="3" l="1"/>
  <c r="D49" i="3"/>
  <c r="D20" i="3"/>
  <c r="D18" i="3"/>
  <c r="D17" i="3"/>
  <c r="D16" i="3"/>
  <c r="F32" i="3" l="1"/>
  <c r="F9" i="3"/>
  <c r="F8" i="3"/>
  <c r="F7" i="3"/>
  <c r="F6" i="3"/>
  <c r="F90" i="3" l="1"/>
  <c r="F91" i="3"/>
  <c r="F92" i="3"/>
  <c r="F93" i="3"/>
  <c r="F94" i="3"/>
  <c r="F95" i="3"/>
  <c r="F96" i="3"/>
  <c r="F97" i="3"/>
  <c r="F98" i="3"/>
  <c r="F99" i="3"/>
  <c r="F100" i="3"/>
  <c r="F101" i="3"/>
  <c r="F103" i="3"/>
  <c r="F107" i="3"/>
  <c r="F110" i="3"/>
  <c r="F111" i="3"/>
  <c r="F85" i="3"/>
  <c r="F86" i="3"/>
  <c r="F87" i="3"/>
  <c r="F84" i="3"/>
  <c r="F83" i="3"/>
  <c r="F81" i="3"/>
  <c r="F80" i="3"/>
  <c r="F70" i="3"/>
  <c r="F71" i="3"/>
  <c r="F72" i="3"/>
  <c r="F73" i="3"/>
  <c r="F75" i="3"/>
  <c r="F76" i="3"/>
  <c r="F77" i="3"/>
  <c r="F78" i="3"/>
  <c r="F68" i="3"/>
  <c r="F63" i="3"/>
  <c r="F64" i="3"/>
  <c r="F65" i="3"/>
  <c r="F66" i="3"/>
  <c r="F62" i="3"/>
  <c r="F45" i="3"/>
  <c r="F47" i="3"/>
  <c r="F50" i="3"/>
  <c r="F51" i="3"/>
  <c r="F52" i="3"/>
  <c r="F54" i="3"/>
  <c r="F56" i="3"/>
  <c r="F58" i="3"/>
  <c r="F59" i="3"/>
  <c r="F60" i="3"/>
  <c r="F44" i="3"/>
  <c r="F35" i="3"/>
  <c r="F36" i="3"/>
  <c r="F37" i="3"/>
  <c r="F38" i="3"/>
  <c r="F39" i="3"/>
  <c r="F40" i="3"/>
  <c r="F41" i="3"/>
  <c r="F42" i="3"/>
  <c r="F34" i="3"/>
  <c r="F28" i="3"/>
  <c r="F30" i="3"/>
  <c r="F27" i="3"/>
  <c r="F10" i="3"/>
  <c r="F11" i="3"/>
  <c r="F12" i="3"/>
  <c r="F13" i="3"/>
  <c r="F14" i="3"/>
  <c r="F15" i="3"/>
  <c r="F19" i="3"/>
  <c r="F21" i="3"/>
  <c r="F22" i="3"/>
  <c r="F69" i="3" l="1"/>
  <c r="F20" i="3" l="1"/>
  <c r="F18" i="3"/>
  <c r="F17" i="3"/>
  <c r="F16" i="3"/>
  <c r="F74" i="3" l="1"/>
  <c r="F49" i="3"/>
  <c r="F149" i="4" l="1"/>
  <c r="F148" i="4"/>
  <c r="F146" i="4"/>
  <c r="F145" i="4"/>
  <c r="F144" i="4"/>
  <c r="F143" i="4"/>
  <c r="F142" i="4"/>
  <c r="F141" i="4"/>
  <c r="F140" i="4"/>
  <c r="F139" i="4"/>
  <c r="F138" i="4"/>
  <c r="F137" i="4"/>
  <c r="F136" i="4"/>
  <c r="F133" i="4"/>
  <c r="F132" i="4"/>
  <c r="F131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6" i="4"/>
  <c r="F105" i="4"/>
  <c r="F103" i="4"/>
  <c r="F101" i="4"/>
  <c r="F100" i="4"/>
  <c r="F99" i="4"/>
  <c r="F98" i="4"/>
  <c r="F96" i="4"/>
  <c r="F95" i="4"/>
  <c r="F94" i="4"/>
  <c r="F92" i="4"/>
  <c r="F91" i="4"/>
  <c r="F90" i="4"/>
  <c r="F89" i="4"/>
  <c r="F88" i="4"/>
  <c r="F87" i="4"/>
  <c r="F86" i="4"/>
  <c r="E85" i="4"/>
  <c r="F85" i="4" s="1"/>
  <c r="F84" i="4"/>
  <c r="E83" i="4"/>
  <c r="F83" i="4" s="1"/>
  <c r="F82" i="4"/>
  <c r="F80" i="4"/>
  <c r="F79" i="4"/>
  <c r="F78" i="4"/>
  <c r="F76" i="4"/>
  <c r="F75" i="4"/>
  <c r="F73" i="4"/>
  <c r="F72" i="4"/>
  <c r="F71" i="4"/>
  <c r="F70" i="4"/>
  <c r="F69" i="4"/>
  <c r="F68" i="4"/>
  <c r="F67" i="4"/>
  <c r="F66" i="4"/>
  <c r="F65" i="4"/>
  <c r="F64" i="4"/>
  <c r="E63" i="4"/>
  <c r="F63" i="4" s="1"/>
  <c r="F62" i="4"/>
  <c r="F61" i="4"/>
  <c r="F60" i="4"/>
  <c r="F59" i="4"/>
  <c r="F58" i="4"/>
  <c r="F55" i="4"/>
  <c r="F54" i="4"/>
  <c r="F53" i="4"/>
  <c r="F52" i="4"/>
  <c r="F51" i="4"/>
  <c r="F50" i="4"/>
  <c r="F49" i="4"/>
  <c r="F48" i="4"/>
  <c r="F47" i="4"/>
  <c r="F45" i="4"/>
  <c r="F44" i="4"/>
  <c r="F43" i="4"/>
  <c r="F41" i="4"/>
  <c r="F40" i="4"/>
  <c r="F37" i="4"/>
  <c r="F36" i="4"/>
  <c r="F34" i="4"/>
  <c r="F33" i="4"/>
  <c r="F32" i="4"/>
  <c r="F31" i="4"/>
  <c r="F30" i="4"/>
  <c r="F29" i="4"/>
  <c r="F26" i="4"/>
  <c r="F25" i="4"/>
  <c r="F24" i="4"/>
  <c r="F23" i="4"/>
  <c r="F22" i="4"/>
  <c r="E21" i="4"/>
  <c r="D21" i="4"/>
  <c r="E20" i="4"/>
  <c r="F20" i="4" s="1"/>
  <c r="F19" i="4"/>
  <c r="E18" i="4"/>
  <c r="F18" i="4" s="1"/>
  <c r="E17" i="4"/>
  <c r="F17" i="4" s="1"/>
  <c r="E16" i="4"/>
  <c r="F16" i="4" s="1"/>
  <c r="F15" i="4"/>
  <c r="F14" i="4"/>
  <c r="F13" i="4"/>
  <c r="F12" i="4"/>
  <c r="F11" i="4"/>
  <c r="F10" i="4"/>
  <c r="F9" i="4"/>
  <c r="F8" i="4"/>
  <c r="F7" i="4"/>
  <c r="F6" i="4"/>
  <c r="F21" i="4" l="1"/>
  <c r="F31" i="3"/>
  <c r="F25" i="3"/>
  <c r="F107" i="2" l="1"/>
  <c r="F112" i="2"/>
  <c r="F113" i="2"/>
  <c r="F114" i="2"/>
  <c r="F115" i="2"/>
  <c r="F116" i="2"/>
  <c r="F117" i="2"/>
  <c r="F118" i="2"/>
  <c r="F119" i="2"/>
  <c r="F120" i="2"/>
  <c r="F88" i="2"/>
  <c r="F77" i="2" l="1"/>
  <c r="F43" i="2"/>
  <c r="E21" i="2"/>
  <c r="F133" i="2"/>
  <c r="F136" i="2"/>
  <c r="F137" i="2"/>
  <c r="F139" i="2"/>
  <c r="F140" i="2"/>
  <c r="F141" i="2"/>
  <c r="F142" i="2"/>
  <c r="F143" i="2"/>
  <c r="F144" i="2"/>
  <c r="F145" i="2"/>
  <c r="F146" i="2"/>
  <c r="F147" i="2"/>
  <c r="F148" i="2"/>
  <c r="F149" i="2"/>
  <c r="F151" i="2"/>
  <c r="F152" i="2"/>
  <c r="D66" i="2"/>
  <c r="F66" i="2" s="1"/>
  <c r="D21" i="2"/>
  <c r="F135" i="2"/>
  <c r="F131" i="2"/>
  <c r="F130" i="2"/>
  <c r="F129" i="2"/>
  <c r="F126" i="2"/>
  <c r="F125" i="2"/>
  <c r="F124" i="2"/>
  <c r="F123" i="2"/>
  <c r="F122" i="2"/>
  <c r="F121" i="2"/>
  <c r="F96" i="2"/>
  <c r="F95" i="2"/>
  <c r="F94" i="2"/>
  <c r="F93" i="2"/>
  <c r="F92" i="2"/>
  <c r="F91" i="2"/>
  <c r="F90" i="2"/>
  <c r="F89" i="2"/>
  <c r="F87" i="2"/>
  <c r="F86" i="2"/>
  <c r="F81" i="2"/>
  <c r="F80" i="2"/>
  <c r="F79" i="2"/>
  <c r="F78" i="2"/>
  <c r="F76" i="2"/>
  <c r="F75" i="2"/>
  <c r="F74" i="2"/>
  <c r="F73" i="2"/>
  <c r="F72" i="2"/>
  <c r="F71" i="2"/>
  <c r="F70" i="2"/>
  <c r="F69" i="2"/>
  <c r="F68" i="2"/>
  <c r="F67" i="2"/>
  <c r="F65" i="2"/>
  <c r="F64" i="2"/>
  <c r="F63" i="2"/>
  <c r="F62" i="2"/>
  <c r="F61" i="2"/>
  <c r="F59" i="2"/>
  <c r="F58" i="2"/>
  <c r="F57" i="2"/>
  <c r="F56" i="2"/>
  <c r="F55" i="2"/>
  <c r="F54" i="2"/>
  <c r="F53" i="2"/>
  <c r="F52" i="2"/>
  <c r="F51" i="2"/>
  <c r="F50" i="2"/>
  <c r="F48" i="2"/>
  <c r="F47" i="2"/>
  <c r="F46" i="2"/>
  <c r="F42" i="2"/>
  <c r="F39" i="2"/>
  <c r="F38" i="2"/>
  <c r="F36" i="2"/>
  <c r="F35" i="2"/>
  <c r="F34" i="2"/>
  <c r="F33" i="2"/>
  <c r="F32" i="2"/>
  <c r="F31" i="2"/>
  <c r="F30" i="2"/>
  <c r="F29" i="2"/>
  <c r="F25" i="2"/>
  <c r="F24" i="2"/>
  <c r="F23" i="2"/>
  <c r="F22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74" i="1"/>
  <c r="F87" i="1"/>
  <c r="E21" i="1"/>
  <c r="F75" i="1"/>
  <c r="F73" i="1"/>
  <c r="F71" i="1"/>
  <c r="F69" i="1"/>
  <c r="F66" i="1"/>
  <c r="F64" i="1"/>
  <c r="F43" i="1"/>
  <c r="F42" i="1"/>
  <c r="F21" i="2" l="1"/>
  <c r="F86" i="1"/>
  <c r="F72" i="1" l="1"/>
  <c r="F70" i="1"/>
  <c r="D21" i="1"/>
  <c r="F21" i="1" s="1"/>
  <c r="F140" i="1"/>
  <c r="F139" i="1"/>
  <c r="F135" i="1"/>
  <c r="F131" i="1"/>
  <c r="F137" i="1"/>
  <c r="F136" i="1"/>
  <c r="F134" i="1"/>
  <c r="F133" i="1"/>
  <c r="F130" i="1"/>
  <c r="F129" i="1"/>
  <c r="F128" i="1"/>
  <c r="F127" i="1"/>
  <c r="F125" i="1"/>
  <c r="F124" i="1"/>
  <c r="F123" i="1"/>
  <c r="E67" i="1"/>
  <c r="F96" i="1"/>
  <c r="F95" i="1"/>
  <c r="F27" i="1"/>
  <c r="F89" i="1"/>
  <c r="F88" i="1"/>
  <c r="F82" i="1"/>
  <c r="F94" i="1"/>
  <c r="F7" i="1"/>
  <c r="F8" i="1"/>
  <c r="F9" i="1"/>
  <c r="F10" i="1"/>
  <c r="F11" i="1"/>
  <c r="F12" i="1"/>
  <c r="F13" i="1"/>
  <c r="F14" i="1"/>
  <c r="F15" i="1"/>
  <c r="F19" i="1"/>
  <c r="F22" i="1"/>
  <c r="F23" i="1"/>
  <c r="F24" i="1"/>
  <c r="F25" i="1"/>
  <c r="F29" i="1"/>
  <c r="F30" i="1"/>
  <c r="F31" i="1"/>
  <c r="F32" i="1"/>
  <c r="F33" i="1"/>
  <c r="F34" i="1"/>
  <c r="F35" i="1"/>
  <c r="F36" i="1"/>
  <c r="F38" i="1"/>
  <c r="F39" i="1"/>
  <c r="F6" i="1"/>
  <c r="F46" i="1"/>
  <c r="F47" i="1"/>
  <c r="F48" i="1"/>
  <c r="F50" i="1"/>
  <c r="F51" i="1"/>
  <c r="F52" i="1"/>
  <c r="F53" i="1"/>
  <c r="F54" i="1"/>
  <c r="F55" i="1"/>
  <c r="F56" i="1"/>
  <c r="F57" i="1"/>
  <c r="F58" i="1"/>
  <c r="F59" i="1"/>
  <c r="F62" i="1"/>
  <c r="F63" i="1"/>
  <c r="F65" i="1"/>
  <c r="F68" i="1"/>
  <c r="F76" i="1"/>
  <c r="F77" i="1"/>
  <c r="F79" i="1"/>
  <c r="F80" i="1"/>
  <c r="F81" i="1"/>
  <c r="F91" i="1"/>
  <c r="F92" i="1"/>
  <c r="F93" i="1"/>
  <c r="F90" i="1"/>
  <c r="F20" i="1" l="1"/>
  <c r="F67" i="1"/>
  <c r="F18" i="1"/>
  <c r="F17" i="1"/>
  <c r="F16" i="1"/>
  <c r="F99" i="1"/>
  <c r="F89" i="3"/>
</calcChain>
</file>

<file path=xl/sharedStrings.xml><?xml version="1.0" encoding="utf-8"?>
<sst xmlns="http://schemas.openxmlformats.org/spreadsheetml/2006/main" count="1203" uniqueCount="285">
  <si>
    <t xml:space="preserve">          ОСНОВНЫЕ  ПОКАЗАТЕЛИ</t>
  </si>
  <si>
    <t xml:space="preserve">         СОЦИАЛЬНО-ЭКОНОМИЧЕСКОГО РАЗВИТИЯ</t>
  </si>
  <si>
    <t xml:space="preserve">             СТАНОВЛЯНСКОГО МУНИЦИПАЛЬНОГО РАЙОНА</t>
  </si>
  <si>
    <t>№ п/п</t>
  </si>
  <si>
    <t>Наименование показателей</t>
  </si>
  <si>
    <t>Ед.изм.</t>
  </si>
  <si>
    <t>Розничный товарооборот, всего</t>
  </si>
  <si>
    <t>млн. руб</t>
  </si>
  <si>
    <t xml:space="preserve">    -  в т.ч. РайПо</t>
  </si>
  <si>
    <t>Оборот общественного питания</t>
  </si>
  <si>
    <t>Розничный товарооборот, общепит</t>
  </si>
  <si>
    <t>Индекс потребительских цен</t>
  </si>
  <si>
    <t>%</t>
  </si>
  <si>
    <t>Розничный товарооборот + общепит  в сопоставимых ценах</t>
  </si>
  <si>
    <t>Удельный вес РайПо в общем объеме товарооборота</t>
  </si>
  <si>
    <t>Продано товаров на душу населения</t>
  </si>
  <si>
    <t>руб.</t>
  </si>
  <si>
    <t>тыс.руб.</t>
  </si>
  <si>
    <t>Оказано бытовых услуг</t>
  </si>
  <si>
    <t>Оказано бытовых услуг на душу населения</t>
  </si>
  <si>
    <t xml:space="preserve">Объем отгруженной промышленной продукции </t>
  </si>
  <si>
    <t xml:space="preserve"> - ООО "Становлянский маслодельный завод"</t>
  </si>
  <si>
    <t xml:space="preserve">   - ООО "Становлянский хлебозавод"</t>
  </si>
  <si>
    <t>ИП Рыкова Е.В.</t>
  </si>
  <si>
    <t>ИП глава КФХ Букарев А.А.</t>
  </si>
  <si>
    <t>ССППК "Русь"</t>
  </si>
  <si>
    <t>ССППК "Люлекс"</t>
  </si>
  <si>
    <t>тонн</t>
  </si>
  <si>
    <t xml:space="preserve">   -  сливки</t>
  </si>
  <si>
    <t xml:space="preserve">   -  творог</t>
  </si>
  <si>
    <t xml:space="preserve">   - молоко </t>
  </si>
  <si>
    <t xml:space="preserve"> - сметана</t>
  </si>
  <si>
    <t xml:space="preserve"> - кефир</t>
  </si>
  <si>
    <t xml:space="preserve">   - хлеб и хлебобулочные изделия</t>
  </si>
  <si>
    <t xml:space="preserve">   - кондитерские изделия</t>
  </si>
  <si>
    <t>Производство молока:</t>
  </si>
  <si>
    <t xml:space="preserve">   -  общественный сектор</t>
  </si>
  <si>
    <t xml:space="preserve">   - надой на 1 фуражную корову</t>
  </si>
  <si>
    <t>кг.</t>
  </si>
  <si>
    <t>Поголовье скота в общественном секторе:</t>
  </si>
  <si>
    <t>гол.</t>
  </si>
  <si>
    <t xml:space="preserve">   - КРС всего</t>
  </si>
  <si>
    <t xml:space="preserve">   - коров</t>
  </si>
  <si>
    <t xml:space="preserve">   - овцы</t>
  </si>
  <si>
    <t xml:space="preserve">   - лошади</t>
  </si>
  <si>
    <t>Получено  телят</t>
  </si>
  <si>
    <t>Падеж КРС</t>
  </si>
  <si>
    <t>Среднесуточный привес КРС всех групп</t>
  </si>
  <si>
    <t>гр.</t>
  </si>
  <si>
    <t>Введено жилых домов</t>
  </si>
  <si>
    <t>м ²</t>
  </si>
  <si>
    <t>чел.</t>
  </si>
  <si>
    <t>кол-во</t>
  </si>
  <si>
    <t>Численность населения всего</t>
  </si>
  <si>
    <t>тыс.чел.</t>
  </si>
  <si>
    <t xml:space="preserve">Уровень зарегистрированной безработицы </t>
  </si>
  <si>
    <t xml:space="preserve">Количество безработных </t>
  </si>
  <si>
    <t>в.т.ч. кредитных</t>
  </si>
  <si>
    <t>в.т.ч. СССПК</t>
  </si>
  <si>
    <t>СПК перерабатывающих</t>
  </si>
  <si>
    <t>Производственные кооперативы</t>
  </si>
  <si>
    <t>Число членов кооперативов, всего</t>
  </si>
  <si>
    <t>Заключено договоров личных сбережений</t>
  </si>
  <si>
    <t>ед.</t>
  </si>
  <si>
    <t>на сумму</t>
  </si>
  <si>
    <t>тыс. руб.</t>
  </si>
  <si>
    <t>Закуплено с/х продукции от  ЛПХ</t>
  </si>
  <si>
    <t>Произведено пищевой продукции</t>
  </si>
  <si>
    <t>един.</t>
  </si>
  <si>
    <t>Создано рабочих мест (в малом и среднем бизнесе)</t>
  </si>
  <si>
    <t>Заготовительный оборот</t>
  </si>
  <si>
    <t xml:space="preserve">   - сливки</t>
  </si>
  <si>
    <t>в т.ч. сельскохозяйственных</t>
  </si>
  <si>
    <t>Произведено с/х продукции</t>
  </si>
  <si>
    <t>Закуплено с/х продукции, всего</t>
  </si>
  <si>
    <t>Закуплено для переработки</t>
  </si>
  <si>
    <t>Число сельскохозяйственных  кооперативов, всего</t>
  </si>
  <si>
    <t>Выплачено ЛПХ</t>
  </si>
  <si>
    <t>Снабженческая деятельность продано</t>
  </si>
  <si>
    <t>Обслуживающие кооперативы - оказано услуг</t>
  </si>
  <si>
    <t>Реализовано</t>
  </si>
  <si>
    <t>закуплено у ЛПХ для переработки</t>
  </si>
  <si>
    <r>
      <t xml:space="preserve"> надой на 1 фуражную корову </t>
    </r>
    <r>
      <rPr>
        <sz val="10"/>
        <rFont val="Times New Roman"/>
        <family val="1"/>
        <charset val="204"/>
      </rPr>
      <t>(по статистике)</t>
    </r>
  </si>
  <si>
    <t>ед</t>
  </si>
  <si>
    <t>Кол-во</t>
  </si>
  <si>
    <t>Количество займов в Фонде поддержки малого и среднего предпринимательства</t>
  </si>
  <si>
    <t>Сумма выданных займов в Фонде поддержки малого и среднего предпринимательства</t>
  </si>
  <si>
    <t>ООО "Становлянский хлебозавод"</t>
  </si>
  <si>
    <t>2018 г в % к 2017 г</t>
  </si>
  <si>
    <t>2018 г в % к 2017г</t>
  </si>
  <si>
    <t xml:space="preserve">Естественная убыль </t>
  </si>
  <si>
    <r>
      <t xml:space="preserve">Количество субъектов малого и среднего бизнеса, всего </t>
    </r>
    <r>
      <rPr>
        <sz val="10"/>
        <rFont val="Times New Roman"/>
        <family val="1"/>
        <charset val="204"/>
      </rPr>
      <t>( по данным реестра)</t>
    </r>
  </si>
  <si>
    <r>
      <t xml:space="preserve">в т.ч. индивидуальные предприниматели </t>
    </r>
    <r>
      <rPr>
        <b/>
        <sz val="10"/>
        <rFont val="Times New Roman"/>
        <family val="1"/>
        <charset val="204"/>
      </rPr>
      <t>(по данным реестра)</t>
    </r>
  </si>
  <si>
    <r>
      <t xml:space="preserve">в т.ч. малые и средние предприятия </t>
    </r>
    <r>
      <rPr>
        <b/>
        <sz val="10"/>
        <rFont val="Times New Roman"/>
        <family val="1"/>
        <charset val="204"/>
      </rPr>
      <t>(по данным реестра)</t>
    </r>
  </si>
  <si>
    <r>
      <t xml:space="preserve">Оборот организаций всех видов </t>
    </r>
    <r>
      <rPr>
        <sz val="12"/>
        <rFont val="Times New Roman"/>
        <family val="1"/>
        <charset val="204"/>
      </rPr>
      <t>(статистика)</t>
    </r>
  </si>
  <si>
    <r>
      <t xml:space="preserve">Оборот  розничной торговли по крупным и средним предприятиям </t>
    </r>
    <r>
      <rPr>
        <sz val="12"/>
        <rFont val="Times New Roman"/>
        <family val="1"/>
        <charset val="204"/>
      </rPr>
      <t>(статистика)</t>
    </r>
  </si>
  <si>
    <r>
      <t xml:space="preserve">Произведено в натуральном выражении                                            </t>
    </r>
    <r>
      <rPr>
        <b/>
        <sz val="12"/>
        <rFont val="Times New Roman"/>
        <family val="1"/>
        <charset val="204"/>
      </rPr>
      <t>(ООО "Становлянский маслозавод")</t>
    </r>
  </si>
  <si>
    <t>-масло</t>
  </si>
  <si>
    <t>т</t>
  </si>
  <si>
    <t>Объём предоставленных займов ЛПХ</t>
  </si>
  <si>
    <t>Вовлечение ЛПХ, всего</t>
  </si>
  <si>
    <r>
      <t xml:space="preserve">Количество  вновь зарегистрированных субъектов малого и среднего предпринимательства, всего </t>
    </r>
    <r>
      <rPr>
        <b/>
        <sz val="10"/>
        <rFont val="Times New Roman"/>
        <family val="1"/>
        <charset val="204"/>
      </rPr>
      <t>(по данным реестра)</t>
    </r>
  </si>
  <si>
    <t xml:space="preserve">Общий объём инвестиций в основной капитал </t>
  </si>
  <si>
    <t>млн.руб.</t>
  </si>
  <si>
    <t>Общий объём инвестиций в расчёте на душу населения</t>
  </si>
  <si>
    <t>Количество детей, посещающие дошкольные образ.учр.</t>
  </si>
  <si>
    <t>Кол-во детей, стоящие на очереди в детские сады в возрасте от 0 до 7 лет</t>
  </si>
  <si>
    <t>Средняя стоимость содержания 1 ребёнка в школе, в месяц</t>
  </si>
  <si>
    <t>Средняя стоимость содержания 1 ребёнка в ДОУ, в месяц</t>
  </si>
  <si>
    <t xml:space="preserve">Обеспеченность дошкольными учреждениями </t>
  </si>
  <si>
    <t>Заработная плата по культуре:</t>
  </si>
  <si>
    <t>работников Детской школы искуств</t>
  </si>
  <si>
    <t>работников клубов</t>
  </si>
  <si>
    <t xml:space="preserve">     за 9 месяцев 2018 года</t>
  </si>
  <si>
    <t>9 месяцев 2017 года</t>
  </si>
  <si>
    <t xml:space="preserve"> 9 месяцев 2018 года</t>
  </si>
  <si>
    <t>73 - 1 пл 2018</t>
  </si>
  <si>
    <t>9 месяцев 2018 года</t>
  </si>
  <si>
    <r>
      <t>Среднесписочная численность работающих по крупным и средним пп,</t>
    </r>
    <r>
      <rPr>
        <b/>
        <sz val="14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(статистика янв-авг)</t>
    </r>
  </si>
  <si>
    <r>
      <t xml:space="preserve">Среднемесячная заработная плата по крупным и средним пп, </t>
    </r>
    <r>
      <rPr>
        <b/>
        <sz val="10"/>
        <rFont val="Times New Roman"/>
        <family val="1"/>
        <charset val="204"/>
      </rPr>
      <t>(статистика янв-авг.)</t>
    </r>
  </si>
  <si>
    <t>в  8 раз</t>
  </si>
  <si>
    <t>Количество обучающихся</t>
  </si>
  <si>
    <t xml:space="preserve">кроме того -количество детей в дошкольной группе при школе </t>
  </si>
  <si>
    <t>Средняя стоимость содержания 1 ребёнка в школе, в месяц (с учётом детей дошкольной группы )</t>
  </si>
  <si>
    <t>Обеспеченность дошкольными учреждениями (от общего количества детей дошкольного возраста зарегистрированных в районе)</t>
  </si>
  <si>
    <t xml:space="preserve">Стоимость питания 1 дня 2-хразового питания </t>
  </si>
  <si>
    <t xml:space="preserve">Стоимость питания 1 дня 3-хразового питания </t>
  </si>
  <si>
    <t>Кол-во детей, стоящие на очереди в детские сады в возрасте от 0 до 7 лет      (элетронная очередь,по возрасту неподходят)</t>
  </si>
  <si>
    <t>Среднемесячная з/пл. педагогических работников общеобразовательных учреждений</t>
  </si>
  <si>
    <t>Среднемесячная з/пл. педагогических работников дошкольных образовательных учреждений</t>
  </si>
  <si>
    <t xml:space="preserve">Среднемесячная з/пл. педагогических работников учреждений дополнительного образования </t>
  </si>
  <si>
    <r>
      <t>Отгружено товаров собственного производства, выполнено работ и услуг по крупным и средним предприятиям</t>
    </r>
    <r>
      <rPr>
        <b/>
        <sz val="12"/>
        <rFont val="Times New Roman"/>
        <family val="1"/>
        <charset val="204"/>
      </rPr>
      <t xml:space="preserve"> (янв-сен) </t>
    </r>
    <r>
      <rPr>
        <sz val="12"/>
        <rFont val="Times New Roman"/>
        <family val="1"/>
        <charset val="204"/>
      </rPr>
      <t>(статистика)</t>
    </r>
  </si>
  <si>
    <t>Место в области по среднемесячной заработной плате</t>
  </si>
  <si>
    <r>
      <t xml:space="preserve">Произведено на убой </t>
    </r>
    <r>
      <rPr>
        <b/>
        <sz val="12"/>
        <rFont val="Times New Roman"/>
        <family val="1"/>
        <charset val="204"/>
      </rPr>
      <t>(в живом виде) скота и птицы-всего</t>
    </r>
    <r>
      <rPr>
        <b/>
        <sz val="16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(статистика)</t>
    </r>
  </si>
  <si>
    <t>ДЕМОГРАФИЯ</t>
  </si>
  <si>
    <t>Строительство, инвестиции и малый бизнес</t>
  </si>
  <si>
    <t>Сельское хозяйство</t>
  </si>
  <si>
    <t xml:space="preserve">Валовой сбор зерновых </t>
  </si>
  <si>
    <t>тыс. тонн</t>
  </si>
  <si>
    <t>Валовой сбор зерновых (с кукурузой на зерно)</t>
  </si>
  <si>
    <t>Валовой сбор  сахарной свеклы</t>
  </si>
  <si>
    <t>Рождаемость на 1000 человек</t>
  </si>
  <si>
    <t>Смертность на 1000 человек</t>
  </si>
  <si>
    <t xml:space="preserve">КООПЕРАЦИЯ </t>
  </si>
  <si>
    <t>Образование</t>
  </si>
  <si>
    <t>46.1</t>
  </si>
  <si>
    <t>46.2</t>
  </si>
  <si>
    <t>43.1</t>
  </si>
  <si>
    <t>Ввод жилья на душу населения</t>
  </si>
  <si>
    <r>
      <t>Родилось</t>
    </r>
    <r>
      <rPr>
        <sz val="12"/>
        <rFont val="Times New Roman"/>
        <family val="1"/>
        <charset val="204"/>
      </rPr>
      <t xml:space="preserve"> (статистика)</t>
    </r>
  </si>
  <si>
    <r>
      <t xml:space="preserve">Умерло </t>
    </r>
    <r>
      <rPr>
        <sz val="12"/>
        <rFont val="Times New Roman"/>
        <family val="1"/>
        <charset val="204"/>
      </rPr>
      <t>(статистика)</t>
    </r>
  </si>
  <si>
    <r>
      <t>Естественная убыль</t>
    </r>
    <r>
      <rPr>
        <sz val="10"/>
        <rFont val="Times New Roman"/>
        <family val="1"/>
        <charset val="204"/>
      </rPr>
      <t xml:space="preserve"> (статистика)</t>
    </r>
  </si>
  <si>
    <r>
      <t xml:space="preserve">Число прибывших </t>
    </r>
    <r>
      <rPr>
        <sz val="11"/>
        <rFont val="Times New Roman"/>
        <family val="1"/>
        <charset val="204"/>
      </rPr>
      <t xml:space="preserve">(статистика) </t>
    </r>
  </si>
  <si>
    <r>
      <t xml:space="preserve">Число выбывших </t>
    </r>
    <r>
      <rPr>
        <b/>
        <sz val="11"/>
        <rFont val="Times New Roman"/>
        <family val="1"/>
        <charset val="204"/>
      </rPr>
      <t xml:space="preserve"> (статистика) </t>
    </r>
  </si>
  <si>
    <r>
      <t>Естественная убыль  на 1000 человек</t>
    </r>
    <r>
      <rPr>
        <sz val="12"/>
        <rFont val="Times New Roman"/>
        <family val="1"/>
        <charset val="204"/>
      </rPr>
      <t xml:space="preserve"> (статистика) </t>
    </r>
  </si>
  <si>
    <r>
      <t xml:space="preserve">Миграцонный прирост </t>
    </r>
    <r>
      <rPr>
        <b/>
        <sz val="11"/>
        <rFont val="Times New Roman"/>
        <family val="1"/>
        <charset val="204"/>
      </rPr>
      <t xml:space="preserve"> (статистика) </t>
    </r>
  </si>
  <si>
    <r>
      <t xml:space="preserve">Зарегистрировано браков </t>
    </r>
    <r>
      <rPr>
        <sz val="12"/>
        <rFont val="Times New Roman"/>
        <family val="1"/>
        <charset val="204"/>
      </rPr>
      <t>(данные ЗАГСА)</t>
    </r>
  </si>
  <si>
    <r>
      <t>Зарегистрировано разводов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(данные ЗАГСА)</t>
    </r>
  </si>
  <si>
    <r>
      <t>Родилось</t>
    </r>
    <r>
      <rPr>
        <sz val="12"/>
        <rFont val="Times New Roman"/>
        <family val="1"/>
        <charset val="204"/>
      </rPr>
      <t xml:space="preserve"> (данные ЗАГСА)</t>
    </r>
  </si>
  <si>
    <r>
      <t xml:space="preserve">Умерло </t>
    </r>
    <r>
      <rPr>
        <sz val="12"/>
        <rFont val="Times New Roman"/>
        <family val="1"/>
        <charset val="204"/>
      </rPr>
      <t xml:space="preserve"> (данные ЗАГСА)</t>
    </r>
  </si>
  <si>
    <t>10720</t>
  </si>
  <si>
    <t>14540</t>
  </si>
  <si>
    <t xml:space="preserve">     за 9 месяцев 2019 года</t>
  </si>
  <si>
    <t xml:space="preserve"> 9 месяцев 2019 года</t>
  </si>
  <si>
    <t>2019 г в % к 2018г</t>
  </si>
  <si>
    <t>9 месяцев 2019 года</t>
  </si>
  <si>
    <t>2019 г в % к 2018 г</t>
  </si>
  <si>
    <t>63.1</t>
  </si>
  <si>
    <t>17475</t>
  </si>
  <si>
    <t>в 68 раз</t>
  </si>
  <si>
    <t>в 2 раза</t>
  </si>
  <si>
    <t>ССЩСПК " Липецкий Эко Продукт"</t>
  </si>
  <si>
    <t>Заключено договоров личных сбережений ЛПХ</t>
  </si>
  <si>
    <t>Закуплено для переработки всего:</t>
  </si>
  <si>
    <t>Вал. Сб. сах. Свеклы НА 05.11.2019</t>
  </si>
  <si>
    <r>
      <t xml:space="preserve">Зарегистрировано браков </t>
    </r>
    <r>
      <rPr>
        <sz val="12"/>
        <rFont val="Times New Roman"/>
        <family val="1"/>
        <charset val="204"/>
      </rPr>
      <t>(дан. ЗАГС)</t>
    </r>
  </si>
  <si>
    <t>Место в области по среднемес. зарплате</t>
  </si>
  <si>
    <r>
      <rPr>
        <b/>
        <sz val="14"/>
        <rFont val="Times New Roman"/>
        <family val="1"/>
        <charset val="204"/>
      </rPr>
      <t>Среднесписочная численность работающих по крупным и средним пп</t>
    </r>
    <r>
      <rPr>
        <b/>
        <sz val="16"/>
        <rFont val="Times New Roman"/>
        <family val="1"/>
        <charset val="204"/>
      </rPr>
      <t>,</t>
    </r>
    <r>
      <rPr>
        <b/>
        <sz val="14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(статистика янв-авг)</t>
    </r>
  </si>
  <si>
    <r>
      <t xml:space="preserve">Зарегистрировано разводов </t>
    </r>
    <r>
      <rPr>
        <sz val="12"/>
        <rFont val="Times New Roman"/>
        <family val="1"/>
        <charset val="204"/>
      </rPr>
      <t>(дан. ЗАГС)</t>
    </r>
  </si>
  <si>
    <r>
      <t>Родилось</t>
    </r>
    <r>
      <rPr>
        <b/>
        <sz val="12"/>
        <rFont val="Times New Roman"/>
        <family val="1"/>
        <charset val="204"/>
      </rPr>
      <t xml:space="preserve"> (статистика) (янв-авг)</t>
    </r>
  </si>
  <si>
    <r>
      <t xml:space="preserve">Рождаемость на 1000 человек </t>
    </r>
    <r>
      <rPr>
        <b/>
        <sz val="10"/>
        <rFont val="Times New Roman"/>
        <family val="1"/>
        <charset val="204"/>
      </rPr>
      <t>(статистика) (янв-авг)</t>
    </r>
  </si>
  <si>
    <r>
      <t xml:space="preserve">Умерло </t>
    </r>
    <r>
      <rPr>
        <b/>
        <sz val="10"/>
        <rFont val="Times New Roman"/>
        <family val="1"/>
        <charset val="204"/>
      </rPr>
      <t>(статистика)  (янв-авг)</t>
    </r>
  </si>
  <si>
    <r>
      <t>Естественная убыль</t>
    </r>
    <r>
      <rPr>
        <b/>
        <sz val="10"/>
        <rFont val="Times New Roman"/>
        <family val="1"/>
        <charset val="204"/>
      </rPr>
      <t xml:space="preserve">  (статистика) (янв-авг)</t>
    </r>
  </si>
  <si>
    <r>
      <t>Естественная убыль  на 1000 человек</t>
    </r>
    <r>
      <rPr>
        <b/>
        <sz val="12"/>
        <rFont val="Times New Roman"/>
        <family val="1"/>
        <charset val="204"/>
      </rPr>
      <t xml:space="preserve">  (статистика) (янв-авг)</t>
    </r>
  </si>
  <si>
    <r>
      <t xml:space="preserve">Число прибывших </t>
    </r>
    <r>
      <rPr>
        <b/>
        <sz val="11"/>
        <rFont val="Times New Roman"/>
        <family val="1"/>
        <charset val="204"/>
      </rPr>
      <t>(статистика) (янв-авг)</t>
    </r>
  </si>
  <si>
    <r>
      <t xml:space="preserve">Число выбывших </t>
    </r>
    <r>
      <rPr>
        <b/>
        <sz val="11"/>
        <rFont val="Times New Roman"/>
        <family val="1"/>
        <charset val="204"/>
      </rPr>
      <t xml:space="preserve"> (статистика)  (янв-авг)</t>
    </r>
  </si>
  <si>
    <r>
      <t>Миграцонный прирост</t>
    </r>
    <r>
      <rPr>
        <b/>
        <sz val="11"/>
        <rFont val="Times New Roman"/>
        <family val="1"/>
        <charset val="204"/>
      </rPr>
      <t>(стат-ка)  (янв-авг)</t>
    </r>
  </si>
  <si>
    <r>
      <t>Смертность на 1000 человек</t>
    </r>
    <r>
      <rPr>
        <b/>
        <sz val="10"/>
        <rFont val="Times New Roman"/>
        <family val="1"/>
        <charset val="204"/>
      </rPr>
      <t>(стат-ка) (янв-авг)</t>
    </r>
  </si>
  <si>
    <r>
      <rPr>
        <b/>
        <sz val="14"/>
        <rFont val="Times New Roman"/>
        <family val="1"/>
        <charset val="204"/>
      </rPr>
      <t>Среднемесячная зарплата по крупным и средним пп,</t>
    </r>
    <r>
      <rPr>
        <b/>
        <sz val="16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(статистика янв-авг.)</t>
    </r>
  </si>
  <si>
    <t>Количество  вновь зарегистрированных субъектов малого и среднего предпринимательства, всего (по данным реестра)</t>
  </si>
  <si>
    <t>Снабженческая деят-ть продано</t>
  </si>
  <si>
    <t xml:space="preserve">Число членов кооперативов, ЛПХ </t>
  </si>
  <si>
    <t>1</t>
  </si>
  <si>
    <t>Всего заключено контрактов и договоров, в т.ч.</t>
  </si>
  <si>
    <t>млн. руб.</t>
  </si>
  <si>
    <t>1.1</t>
  </si>
  <si>
    <t>Электронный аукцион</t>
  </si>
  <si>
    <t>1.2</t>
  </si>
  <si>
    <t xml:space="preserve">Запрос котировок </t>
  </si>
  <si>
    <t>1.3</t>
  </si>
  <si>
    <t>Запрос предложений</t>
  </si>
  <si>
    <t>1.4</t>
  </si>
  <si>
    <t xml:space="preserve">У единственного поставщика </t>
  </si>
  <si>
    <t>2</t>
  </si>
  <si>
    <t>Структура размещения муниципального заказа по способам закупки от общего объема закупки, в т.ч.</t>
  </si>
  <si>
    <t>2.1</t>
  </si>
  <si>
    <t>Электронные аукционы</t>
  </si>
  <si>
    <t>2.2</t>
  </si>
  <si>
    <t>2.3</t>
  </si>
  <si>
    <t>2.4</t>
  </si>
  <si>
    <t>3</t>
  </si>
  <si>
    <t>Стоимость заключенных контрактов с субъектами малого предпринимательства, социальноориентированным и некомерческими организациями</t>
  </si>
  <si>
    <t>в 10 раз</t>
  </si>
  <si>
    <t>4</t>
  </si>
  <si>
    <t>Экономия от размещения  муниципального заказа</t>
  </si>
  <si>
    <t xml:space="preserve"> млн. руб.</t>
  </si>
  <si>
    <t>в 2.4 раза</t>
  </si>
  <si>
    <t>Муниципальные закупки</t>
  </si>
  <si>
    <t>в 6 раз</t>
  </si>
  <si>
    <t>в 1,3 раза</t>
  </si>
  <si>
    <t>в 2,5 раза</t>
  </si>
  <si>
    <t>в 2,4 раза</t>
  </si>
  <si>
    <t xml:space="preserve"> 9 месяцев 2020 года</t>
  </si>
  <si>
    <t>9 месяцев 2020 года</t>
  </si>
  <si>
    <t>Произведено в натуральном выражении                                            (ООО "Становлянский маслозавод")</t>
  </si>
  <si>
    <t xml:space="preserve"> надой на 1 фуражную корову (по статистике)</t>
  </si>
  <si>
    <t>Произведено на убой (в живом виде) скота и птицы-всего (статистика)</t>
  </si>
  <si>
    <t>Родилось (данные ЗАГСА)</t>
  </si>
  <si>
    <t>Умерло  (данные ЗАГСА)</t>
  </si>
  <si>
    <t>Зарегистрировано браков (дан. ЗАГС)</t>
  </si>
  <si>
    <t>Зарегистрировано разводов (дан. ЗАГС)</t>
  </si>
  <si>
    <t>в т.ч. индивидуальные предприниматели (по данным реестра)</t>
  </si>
  <si>
    <t>в т.ч. малые и средние предприятия (по данным реестра)</t>
  </si>
  <si>
    <t>Количество субъектов малого и среднего бизнеса, всего ( по данным реестра)</t>
  </si>
  <si>
    <t>Отгружено товаров собственного производства, выполнено работ и услуг по крупным и средним предприятиям (янв-сен) (статистика)</t>
  </si>
  <si>
    <t>Оборот организаций всех видов (статистика)</t>
  </si>
  <si>
    <t>Оборот  розничной торговли по крупным и средним предприятиям (статистика)</t>
  </si>
  <si>
    <t>9300</t>
  </si>
  <si>
    <t xml:space="preserve">Родилось (статистика) </t>
  </si>
  <si>
    <t xml:space="preserve">Рождаемость на 1000 человек (статистика) </t>
  </si>
  <si>
    <t xml:space="preserve">Умерло (статистика)  </t>
  </si>
  <si>
    <t xml:space="preserve">Смертность на 1000 человек(стат-ка) </t>
  </si>
  <si>
    <t xml:space="preserve">Естественная убыль  (статистика) </t>
  </si>
  <si>
    <t xml:space="preserve">Естественная убыль  на 1000 человек  (статистика) </t>
  </si>
  <si>
    <t xml:space="preserve">Число прибывших (статистика) </t>
  </si>
  <si>
    <t xml:space="preserve">Число выбывших  (статистика)  </t>
  </si>
  <si>
    <t xml:space="preserve">Миграцонный прирост(стат-ка)  </t>
  </si>
  <si>
    <t xml:space="preserve">Среднесписочная численность работающих по крупным и средним пп, </t>
  </si>
  <si>
    <t>Среднемесячная зарплата по крупным и средним пп</t>
  </si>
  <si>
    <t xml:space="preserve">     за 9 месяцев 2020 года</t>
  </si>
  <si>
    <t>2020 г в % к 2019г</t>
  </si>
  <si>
    <t>2020 г в % к 2019 г</t>
  </si>
  <si>
    <t>Доля закупок у СМП (в стоимостном выражении от конкурентных закупок)</t>
  </si>
  <si>
    <t>Реализовано с/х продукции</t>
  </si>
  <si>
    <t>Средняя стоимость содержания 1 ребёнка в школе, в месяц  ( без  средств направленных на питание учащихся)</t>
  </si>
  <si>
    <t xml:space="preserve">Средняя стоимость содержания 1 ребёнка в школе, в месяц ( с учетом средств направленных на питание учащихся) </t>
  </si>
  <si>
    <t xml:space="preserve">Средняя стоимость содержания 1 ребёнка в школе, в месяц (с учётом детей дошкольной группы )( без средств направленных на питание учащихся) </t>
  </si>
  <si>
    <t>Средняя стоимость содержания 1 ребёнка в школе, в месяц (с учётом детей дошкольной группы ) ( с учётом  средств направленных на питание учащихся)</t>
  </si>
  <si>
    <t>Отгружено товаров собственного производства, выполнено работ и услуг по крупным и средним предприятиям (статистика)</t>
  </si>
  <si>
    <t>КООПЕРАЦИЯ</t>
  </si>
  <si>
    <t xml:space="preserve"> 9 месяцев 2023 года</t>
  </si>
  <si>
    <t>9 месяцев 2023 года</t>
  </si>
  <si>
    <t>10765</t>
  </si>
  <si>
    <t xml:space="preserve">     за 9 месяцев 2024 года</t>
  </si>
  <si>
    <t xml:space="preserve"> 9 месяцев 2024 года</t>
  </si>
  <si>
    <t>2024 г в % к 2023 г</t>
  </si>
  <si>
    <t>9 месяцев 2024 года</t>
  </si>
  <si>
    <t xml:space="preserve">Родилось (статистика)  </t>
  </si>
  <si>
    <t xml:space="preserve">Умерло (статистика) </t>
  </si>
  <si>
    <t xml:space="preserve">Число выбывших  (статистика) </t>
  </si>
  <si>
    <t xml:space="preserve">Миграционный прирост(стат-ка) </t>
  </si>
  <si>
    <t>Среднесписочная численность работающих по крупным и средним пп</t>
  </si>
  <si>
    <t xml:space="preserve">Среднемесячная зарплата по крупным и средним пп </t>
  </si>
  <si>
    <t>10637</t>
  </si>
  <si>
    <t>в 113 раз</t>
  </si>
  <si>
    <t>51</t>
  </si>
  <si>
    <t>52</t>
  </si>
  <si>
    <t>53</t>
  </si>
  <si>
    <t>54</t>
  </si>
  <si>
    <t>55</t>
  </si>
  <si>
    <t>56</t>
  </si>
  <si>
    <t>57</t>
  </si>
  <si>
    <t>58</t>
  </si>
  <si>
    <t>нет данн</t>
  </si>
  <si>
    <t xml:space="preserve">             СТАНОВЛЯНСКОГО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</si>
</sst>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0.0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i/>
      <sz val="14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color rgb="FFFF000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6" fillId="0" borderId="0"/>
    <xf numFmtId="0" fontId="2" fillId="0" borderId="0"/>
    <xf numFmtId="0" fontId="1" fillId="0" borderId="0"/>
  </cellStyleXfs>
  <cellXfs count="304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2" fontId="9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4" fillId="0" borderId="4" xfId="0" applyFont="1" applyBorder="1"/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5" fontId="5" fillId="0" borderId="0" xfId="0" applyNumberFormat="1" applyFont="1"/>
    <xf numFmtId="0" fontId="4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wrapText="1"/>
    </xf>
    <xf numFmtId="0" fontId="9" fillId="0" borderId="0" xfId="0" applyFont="1" applyAlignment="1">
      <alignment wrapText="1"/>
    </xf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1" applyFont="1" applyBorder="1" applyAlignment="1">
      <alignment wrapText="1"/>
    </xf>
    <xf numFmtId="0" fontId="9" fillId="0" borderId="4" xfId="1" applyFont="1" applyBorder="1" applyAlignment="1">
      <alignment wrapText="1"/>
    </xf>
    <xf numFmtId="0" fontId="5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1" applyFont="1" applyBorder="1" applyAlignment="1">
      <alignment horizontal="center" vertical="center"/>
    </xf>
    <xf numFmtId="0" fontId="4" fillId="0" borderId="7" xfId="0" applyFont="1" applyBorder="1"/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4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9" fillId="0" borderId="0" xfId="0" applyFont="1"/>
    <xf numFmtId="49" fontId="8" fillId="0" borderId="4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wrapText="1"/>
    </xf>
    <xf numFmtId="0" fontId="9" fillId="0" borderId="14" xfId="0" applyFont="1" applyBorder="1" applyAlignment="1">
      <alignment horizontal="center"/>
    </xf>
    <xf numFmtId="1" fontId="9" fillId="0" borderId="7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/>
    </xf>
    <xf numFmtId="1" fontId="8" fillId="0" borderId="4" xfId="1" applyNumberFormat="1" applyFont="1" applyBorder="1" applyAlignment="1">
      <alignment horizontal="center" vertical="center"/>
    </xf>
    <xf numFmtId="1" fontId="8" fillId="0" borderId="4" xfId="1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/>
    <xf numFmtId="0" fontId="7" fillId="0" borderId="4" xfId="0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4" xfId="1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11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9" fontId="8" fillId="0" borderId="4" xfId="1" applyNumberFormat="1" applyFont="1" applyBorder="1" applyAlignment="1">
      <alignment horizontal="center" vertical="center" wrapText="1"/>
    </xf>
    <xf numFmtId="0" fontId="5" fillId="0" borderId="4" xfId="0" applyFont="1" applyBorder="1"/>
    <xf numFmtId="0" fontId="8" fillId="0" borderId="9" xfId="1" applyFont="1" applyBorder="1" applyAlignment="1">
      <alignment horizontal="center"/>
    </xf>
    <xf numFmtId="0" fontId="8" fillId="0" borderId="4" xfId="1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4" fillId="0" borderId="4" xfId="1" applyFont="1" applyBorder="1" applyAlignment="1">
      <alignment horizontal="left" wrapText="1"/>
    </xf>
    <xf numFmtId="0" fontId="4" fillId="0" borderId="9" xfId="1" applyFont="1" applyBorder="1" applyAlignment="1">
      <alignment horizontal="left" wrapText="1"/>
    </xf>
    <xf numFmtId="0" fontId="8" fillId="0" borderId="15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165" fontId="5" fillId="0" borderId="4" xfId="0" applyNumberFormat="1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7" fillId="0" borderId="0" xfId="1" applyFont="1" applyAlignment="1">
      <alignment horizontal="center" wrapText="1"/>
    </xf>
    <xf numFmtId="0" fontId="9" fillId="0" borderId="0" xfId="1" applyFont="1" applyAlignment="1">
      <alignment horizontal="center" vertical="center"/>
    </xf>
    <xf numFmtId="1" fontId="8" fillId="0" borderId="4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/>
    </xf>
    <xf numFmtId="1" fontId="9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/>
    <xf numFmtId="0" fontId="8" fillId="0" borderId="4" xfId="0" applyFont="1" applyBorder="1"/>
    <xf numFmtId="0" fontId="7" fillId="0" borderId="1" xfId="0" applyFont="1" applyBorder="1" applyAlignment="1">
      <alignment wrapText="1"/>
    </xf>
    <xf numFmtId="165" fontId="8" fillId="0" borderId="1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165" fontId="8" fillId="0" borderId="1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9" fillId="0" borderId="1" xfId="2" applyNumberFormat="1" applyFont="1" applyFill="1" applyBorder="1" applyAlignment="1">
      <alignment horizontal="center"/>
    </xf>
    <xf numFmtId="0" fontId="9" fillId="0" borderId="4" xfId="0" applyFont="1" applyBorder="1"/>
    <xf numFmtId="165" fontId="9" fillId="0" borderId="4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65" fontId="9" fillId="0" borderId="6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165" fontId="9" fillId="0" borderId="7" xfId="0" applyNumberFormat="1" applyFont="1" applyBorder="1" applyAlignment="1">
      <alignment horizontal="center" wrapText="1"/>
    </xf>
    <xf numFmtId="0" fontId="4" fillId="0" borderId="6" xfId="0" applyFont="1" applyBorder="1"/>
    <xf numFmtId="0" fontId="4" fillId="0" borderId="25" xfId="0" applyFont="1" applyBorder="1" applyAlignment="1">
      <alignment wrapText="1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4" xfId="0" applyFont="1" applyBorder="1" applyAlignment="1">
      <alignment wrapText="1"/>
    </xf>
    <xf numFmtId="16" fontId="4" fillId="0" borderId="4" xfId="0" applyNumberFormat="1" applyFont="1" applyBorder="1" applyAlignment="1">
      <alignment horizontal="right"/>
    </xf>
    <xf numFmtId="1" fontId="8" fillId="0" borderId="4" xfId="1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8" fillId="0" borderId="6" xfId="0" applyFont="1" applyBorder="1"/>
    <xf numFmtId="165" fontId="9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4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1" fontId="4" fillId="0" borderId="7" xfId="0" applyNumberFormat="1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1" fontId="4" fillId="0" borderId="6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7" fillId="0" borderId="4" xfId="1" applyFont="1" applyBorder="1" applyAlignment="1">
      <alignment wrapText="1"/>
    </xf>
    <xf numFmtId="0" fontId="7" fillId="0" borderId="11" xfId="1" applyFont="1" applyBorder="1" applyAlignment="1">
      <alignment wrapText="1"/>
    </xf>
    <xf numFmtId="49" fontId="8" fillId="0" borderId="4" xfId="1" applyNumberFormat="1" applyFont="1" applyBorder="1" applyAlignment="1">
      <alignment horizontal="center"/>
    </xf>
    <xf numFmtId="0" fontId="8" fillId="0" borderId="4" xfId="3" applyFont="1" applyBorder="1" applyAlignment="1">
      <alignment horizontal="center" vertical="center" wrapText="1"/>
    </xf>
    <xf numFmtId="0" fontId="3" fillId="0" borderId="0" xfId="1"/>
    <xf numFmtId="0" fontId="7" fillId="0" borderId="4" xfId="3" applyFont="1" applyBorder="1" applyAlignment="1">
      <alignment vertical="top" wrapText="1"/>
    </xf>
    <xf numFmtId="0" fontId="7" fillId="0" borderId="4" xfId="3" applyFont="1" applyBorder="1" applyAlignment="1">
      <alignment horizontal="justify" vertical="top" wrapText="1"/>
    </xf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vertical="center" wrapText="1"/>
    </xf>
    <xf numFmtId="0" fontId="4" fillId="0" borderId="4" xfId="3" applyFont="1" applyBorder="1" applyAlignment="1">
      <alignment vertical="top" wrapText="1"/>
    </xf>
    <xf numFmtId="0" fontId="4" fillId="0" borderId="4" xfId="3" applyFont="1" applyBorder="1" applyAlignment="1">
      <alignment horizontal="justify" vertical="top" wrapText="1"/>
    </xf>
    <xf numFmtId="0" fontId="17" fillId="0" borderId="0" xfId="1" applyFont="1"/>
    <xf numFmtId="0" fontId="12" fillId="0" borderId="4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/>
    <xf numFmtId="0" fontId="12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2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/>
    </xf>
    <xf numFmtId="0" fontId="13" fillId="0" borderId="4" xfId="1" applyFont="1" applyBorder="1" applyAlignment="1">
      <alignment wrapText="1"/>
    </xf>
    <xf numFmtId="0" fontId="12" fillId="0" borderId="9" xfId="1" applyFont="1" applyBorder="1" applyAlignment="1">
      <alignment horizontal="center"/>
    </xf>
    <xf numFmtId="0" fontId="12" fillId="0" borderId="4" xfId="1" applyFont="1" applyBorder="1" applyAlignment="1">
      <alignment horizontal="center" wrapText="1"/>
    </xf>
    <xf numFmtId="0" fontId="12" fillId="0" borderId="4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wrapText="1"/>
    </xf>
    <xf numFmtId="49" fontId="12" fillId="0" borderId="1" xfId="0" applyNumberFormat="1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2" fillId="0" borderId="4" xfId="1" applyFont="1" applyBorder="1" applyAlignment="1">
      <alignment wrapText="1"/>
    </xf>
    <xf numFmtId="0" fontId="12" fillId="0" borderId="11" xfId="0" applyFont="1" applyBorder="1" applyAlignment="1">
      <alignment horizontal="left" wrapText="1"/>
    </xf>
    <xf numFmtId="0" fontId="12" fillId="0" borderId="11" xfId="0" applyFont="1" applyBorder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2" fillId="0" borderId="1" xfId="2" applyNumberFormat="1" applyFont="1" applyFill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2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49" fontId="12" fillId="0" borderId="4" xfId="1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9" fontId="12" fillId="0" borderId="4" xfId="1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8" fillId="0" borderId="4" xfId="0" applyFont="1" applyBorder="1"/>
    <xf numFmtId="0" fontId="18" fillId="0" borderId="0" xfId="0" applyFont="1"/>
    <xf numFmtId="0" fontId="12" fillId="0" borderId="1" xfId="0" applyFont="1" applyBorder="1"/>
    <xf numFmtId="49" fontId="12" fillId="0" borderId="4" xfId="1" applyNumberFormat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5" fontId="7" fillId="0" borderId="7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wrapText="1"/>
    </xf>
    <xf numFmtId="0" fontId="12" fillId="0" borderId="4" xfId="0" applyFont="1" applyBorder="1"/>
    <xf numFmtId="1" fontId="8" fillId="0" borderId="4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wrapText="1"/>
    </xf>
    <xf numFmtId="2" fontId="12" fillId="0" borderId="4" xfId="0" applyNumberFormat="1" applyFont="1" applyBorder="1" applyAlignment="1">
      <alignment horizontal="center"/>
    </xf>
    <xf numFmtId="165" fontId="12" fillId="0" borderId="22" xfId="0" applyNumberFormat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0" borderId="4" xfId="1" applyFont="1" applyBorder="1" applyAlignment="1">
      <alignment horizontal="left" wrapText="1"/>
    </xf>
    <xf numFmtId="0" fontId="12" fillId="0" borderId="9" xfId="1" applyFont="1" applyBorder="1" applyAlignment="1">
      <alignment horizontal="left" wrapText="1"/>
    </xf>
    <xf numFmtId="0" fontId="12" fillId="0" borderId="4" xfId="1" applyFont="1" applyBorder="1"/>
    <xf numFmtId="0" fontId="12" fillId="0" borderId="4" xfId="3" applyFont="1" applyBorder="1" applyAlignment="1">
      <alignment vertical="top" wrapText="1"/>
    </xf>
    <xf numFmtId="0" fontId="12" fillId="0" borderId="4" xfId="3" applyFont="1" applyBorder="1" applyAlignment="1">
      <alignment horizontal="justify" vertical="top" wrapText="1"/>
    </xf>
    <xf numFmtId="0" fontId="12" fillId="0" borderId="4" xfId="3" applyFont="1" applyBorder="1" applyAlignment="1">
      <alignment wrapText="1"/>
    </xf>
    <xf numFmtId="0" fontId="12" fillId="0" borderId="4" xfId="3" applyFont="1" applyBorder="1" applyAlignment="1">
      <alignment vertical="center" wrapText="1"/>
    </xf>
    <xf numFmtId="0" fontId="12" fillId="0" borderId="22" xfId="0" applyFont="1" applyBorder="1" applyAlignment="1">
      <alignment horizontal="center"/>
    </xf>
    <xf numFmtId="0" fontId="12" fillId="0" borderId="22" xfId="0" applyFont="1" applyBorder="1" applyAlignment="1">
      <alignment wrapText="1"/>
    </xf>
    <xf numFmtId="0" fontId="12" fillId="0" borderId="13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1" applyFont="1" applyBorder="1" applyAlignment="1">
      <alignment wrapText="1"/>
    </xf>
    <xf numFmtId="0" fontId="12" fillId="0" borderId="7" xfId="0" applyFont="1" applyBorder="1"/>
    <xf numFmtId="16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wrapText="1"/>
    </xf>
    <xf numFmtId="0" fontId="12" fillId="0" borderId="4" xfId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65" fontId="12" fillId="0" borderId="1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165" fontId="13" fillId="0" borderId="1" xfId="0" applyNumberFormat="1" applyFont="1" applyBorder="1" applyAlignment="1">
      <alignment horizontal="center" vertical="center" wrapText="1"/>
    </xf>
    <xf numFmtId="0" fontId="19" fillId="0" borderId="0" xfId="0" applyFont="1"/>
    <xf numFmtId="165" fontId="12" fillId="0" borderId="1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wrapText="1"/>
    </xf>
    <xf numFmtId="165" fontId="12" fillId="0" borderId="4" xfId="0" applyNumberFormat="1" applyFont="1" applyBorder="1" applyAlignment="1">
      <alignment horizontal="center" wrapText="1"/>
    </xf>
    <xf numFmtId="1" fontId="12" fillId="0" borderId="4" xfId="1" applyNumberFormat="1" applyFont="1" applyBorder="1" applyAlignment="1">
      <alignment horizontal="center" vertical="center" wrapText="1"/>
    </xf>
    <xf numFmtId="1" fontId="12" fillId="0" borderId="4" xfId="1" applyNumberFormat="1" applyFont="1" applyBorder="1" applyAlignment="1">
      <alignment horizontal="center" vertical="center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wrapText="1"/>
    </xf>
    <xf numFmtId="0" fontId="13" fillId="0" borderId="0" xfId="1" applyFont="1" applyAlignment="1">
      <alignment wrapText="1"/>
    </xf>
    <xf numFmtId="9" fontId="12" fillId="0" borderId="0" xfId="1" applyNumberFormat="1" applyFont="1" applyAlignment="1">
      <alignment horizontal="center" vertical="center" wrapText="1"/>
    </xf>
    <xf numFmtId="1" fontId="12" fillId="0" borderId="0" xfId="1" applyNumberFormat="1" applyFont="1" applyAlignment="1">
      <alignment horizontal="center" vertical="center"/>
    </xf>
    <xf numFmtId="0" fontId="19" fillId="0" borderId="0" xfId="0" applyFont="1" applyAlignment="1">
      <alignment wrapText="1"/>
    </xf>
    <xf numFmtId="0" fontId="12" fillId="2" borderId="4" xfId="1" applyFont="1" applyFill="1" applyBorder="1" applyAlignment="1">
      <alignment horizontal="center" vertical="center"/>
    </xf>
    <xf numFmtId="0" fontId="12" fillId="0" borderId="4" xfId="1" applyFont="1" applyBorder="1" applyAlignment="1">
      <alignment horizontal="center"/>
    </xf>
    <xf numFmtId="1" fontId="12" fillId="0" borderId="4" xfId="1" applyNumberFormat="1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15" xfId="5" applyFont="1" applyBorder="1" applyAlignment="1">
      <alignment horizontal="center" wrapText="1"/>
    </xf>
    <xf numFmtId="0" fontId="12" fillId="0" borderId="4" xfId="5" applyFont="1" applyBorder="1" applyAlignment="1">
      <alignment horizontal="center" wrapText="1"/>
    </xf>
    <xf numFmtId="0" fontId="12" fillId="0" borderId="4" xfId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wrapText="1"/>
    </xf>
    <xf numFmtId="0" fontId="7" fillId="0" borderId="28" xfId="1" applyFont="1" applyBorder="1" applyAlignment="1">
      <alignment horizontal="center" wrapText="1"/>
    </xf>
    <xf numFmtId="0" fontId="7" fillId="0" borderId="11" xfId="1" applyFont="1" applyBorder="1" applyAlignment="1">
      <alignment horizontal="center" wrapText="1"/>
    </xf>
    <xf numFmtId="0" fontId="4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</cellXfs>
  <cellStyles count="6">
    <cellStyle name="Денежный" xfId="2" builtinId="4"/>
    <cellStyle name="Обычный" xfId="0" builtinId="0"/>
    <cellStyle name="Обычный 2" xfId="1" xr:uid="{00000000-0005-0000-0000-000002000000}"/>
    <cellStyle name="Обычный 3" xfId="4" xr:uid="{A46E0606-E673-478E-A4F4-3F79E8719585}"/>
    <cellStyle name="Обычный 4" xfId="5" xr:uid="{D13364FC-0CAF-45C3-9307-F3CCBA3A36CD}"/>
    <cellStyle name="Обычный_12 месяцев  (2)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workbookViewId="0">
      <selection activeCell="D176" sqref="D176"/>
    </sheetView>
  </sheetViews>
  <sheetFormatPr defaultColWidth="9.140625" defaultRowHeight="18" x14ac:dyDescent="0.25"/>
  <cols>
    <col min="1" max="1" width="8.7109375" style="2" customWidth="1"/>
    <col min="2" max="2" width="52.140625" style="37" customWidth="1"/>
    <col min="3" max="3" width="10.85546875" style="2" customWidth="1"/>
    <col min="4" max="4" width="17.5703125" style="2" customWidth="1"/>
    <col min="5" max="5" width="16.28515625" style="2" customWidth="1"/>
    <col min="6" max="6" width="15.28515625" style="23" customWidth="1"/>
    <col min="7" max="16384" width="9.140625" style="2"/>
  </cols>
  <sheetData>
    <row r="1" spans="1:8" ht="20.25" x14ac:dyDescent="0.25">
      <c r="A1" s="287" t="s">
        <v>0</v>
      </c>
      <c r="B1" s="287"/>
      <c r="C1" s="287"/>
      <c r="D1" s="287"/>
      <c r="E1" s="287"/>
      <c r="F1" s="287"/>
      <c r="G1" s="1"/>
      <c r="H1" s="1"/>
    </row>
    <row r="2" spans="1:8" ht="20.25" x14ac:dyDescent="0.25">
      <c r="A2" s="287" t="s">
        <v>1</v>
      </c>
      <c r="B2" s="287"/>
      <c r="C2" s="287"/>
      <c r="D2" s="287"/>
      <c r="E2" s="287"/>
      <c r="F2" s="287"/>
      <c r="G2" s="1"/>
      <c r="H2" s="1"/>
    </row>
    <row r="3" spans="1:8" ht="20.25" x14ac:dyDescent="0.25">
      <c r="A3" s="287" t="s">
        <v>2</v>
      </c>
      <c r="B3" s="287"/>
      <c r="C3" s="287"/>
      <c r="D3" s="287"/>
      <c r="E3" s="287"/>
      <c r="F3" s="287"/>
      <c r="G3" s="1"/>
      <c r="H3" s="1"/>
    </row>
    <row r="4" spans="1:8" ht="20.25" customHeight="1" x14ac:dyDescent="0.3">
      <c r="A4" s="287" t="s">
        <v>113</v>
      </c>
      <c r="B4" s="287"/>
      <c r="C4" s="287"/>
      <c r="D4" s="287"/>
      <c r="E4" s="287"/>
      <c r="F4" s="287"/>
      <c r="G4" s="3"/>
      <c r="H4" s="3"/>
    </row>
    <row r="5" spans="1:8" ht="54" customHeight="1" x14ac:dyDescent="0.25">
      <c r="A5" s="4">
        <v>3</v>
      </c>
      <c r="B5" s="4" t="s">
        <v>4</v>
      </c>
      <c r="C5" s="5" t="s">
        <v>5</v>
      </c>
      <c r="D5" s="6" t="s">
        <v>114</v>
      </c>
      <c r="E5" s="6" t="s">
        <v>115</v>
      </c>
      <c r="F5" s="22" t="s">
        <v>89</v>
      </c>
    </row>
    <row r="6" spans="1:8" ht="81" x14ac:dyDescent="0.25">
      <c r="A6" s="46">
        <v>1</v>
      </c>
      <c r="B6" s="47" t="s">
        <v>131</v>
      </c>
      <c r="C6" s="45" t="s">
        <v>7</v>
      </c>
      <c r="D6" s="48">
        <v>1524</v>
      </c>
      <c r="E6" s="48">
        <v>1841</v>
      </c>
      <c r="F6" s="60">
        <f>E6/D6*100</f>
        <v>120.8005249343832</v>
      </c>
    </row>
    <row r="7" spans="1:8" ht="36" x14ac:dyDescent="0.25">
      <c r="A7" s="46">
        <v>2</v>
      </c>
      <c r="B7" s="47" t="s">
        <v>94</v>
      </c>
      <c r="C7" s="45" t="s">
        <v>7</v>
      </c>
      <c r="D7" s="48">
        <v>2268.64</v>
      </c>
      <c r="E7" s="48">
        <v>2597.81</v>
      </c>
      <c r="F7" s="60">
        <f t="shared" ref="F7:F39" si="0">E7/D7*100</f>
        <v>114.50957401791382</v>
      </c>
    </row>
    <row r="8" spans="1:8" ht="56.25" x14ac:dyDescent="0.25">
      <c r="A8" s="46">
        <v>3</v>
      </c>
      <c r="B8" s="47" t="s">
        <v>95</v>
      </c>
      <c r="C8" s="45" t="s">
        <v>7</v>
      </c>
      <c r="D8" s="48">
        <v>804.01400000000001</v>
      </c>
      <c r="E8" s="48">
        <v>813.20500000000004</v>
      </c>
      <c r="F8" s="60">
        <f t="shared" si="0"/>
        <v>101.14313929856944</v>
      </c>
    </row>
    <row r="9" spans="1:8" ht="26.25" customHeight="1" x14ac:dyDescent="0.3">
      <c r="A9" s="53">
        <v>4</v>
      </c>
      <c r="B9" s="24" t="s">
        <v>6</v>
      </c>
      <c r="C9" s="7" t="s">
        <v>7</v>
      </c>
      <c r="D9" s="8">
        <v>2353.12</v>
      </c>
      <c r="E9" s="8">
        <v>2435</v>
      </c>
      <c r="F9" s="64">
        <f t="shared" si="0"/>
        <v>103.47963554769839</v>
      </c>
    </row>
    <row r="10" spans="1:8" ht="21.75" customHeight="1" x14ac:dyDescent="0.3">
      <c r="A10" s="8"/>
      <c r="B10" s="25" t="s">
        <v>8</v>
      </c>
      <c r="C10" s="7"/>
      <c r="D10" s="8">
        <v>78.16</v>
      </c>
      <c r="E10" s="8">
        <v>65.36</v>
      </c>
      <c r="F10" s="64">
        <f t="shared" si="0"/>
        <v>83.623336745138175</v>
      </c>
    </row>
    <row r="11" spans="1:8" ht="22.5" customHeight="1" x14ac:dyDescent="0.3">
      <c r="A11" s="53">
        <v>5</v>
      </c>
      <c r="B11" s="24" t="s">
        <v>9</v>
      </c>
      <c r="C11" s="7" t="s">
        <v>7</v>
      </c>
      <c r="D11" s="8">
        <v>34.51</v>
      </c>
      <c r="E11" s="8">
        <v>34.56</v>
      </c>
      <c r="F11" s="64">
        <f t="shared" si="0"/>
        <v>100.14488554042306</v>
      </c>
    </row>
    <row r="12" spans="1:8" ht="20.25" x14ac:dyDescent="0.3">
      <c r="A12" s="8"/>
      <c r="B12" s="25" t="s">
        <v>8</v>
      </c>
      <c r="C12" s="7"/>
      <c r="D12" s="8">
        <v>6.74</v>
      </c>
      <c r="E12" s="8">
        <v>5.78</v>
      </c>
      <c r="F12" s="64">
        <f t="shared" si="0"/>
        <v>85.7566765578635</v>
      </c>
    </row>
    <row r="13" spans="1:8" ht="24.75" customHeight="1" x14ac:dyDescent="0.3">
      <c r="A13" s="53">
        <v>6</v>
      </c>
      <c r="B13" s="24" t="s">
        <v>10</v>
      </c>
      <c r="C13" s="7" t="s">
        <v>7</v>
      </c>
      <c r="D13" s="8">
        <v>2388.2199999999998</v>
      </c>
      <c r="E13" s="8">
        <v>2469.65</v>
      </c>
      <c r="F13" s="64">
        <f t="shared" si="0"/>
        <v>103.4096523770842</v>
      </c>
    </row>
    <row r="14" spans="1:8" ht="24.75" customHeight="1" x14ac:dyDescent="0.3">
      <c r="A14" s="53">
        <v>7</v>
      </c>
      <c r="B14" s="24" t="s">
        <v>11</v>
      </c>
      <c r="C14" s="7" t="s">
        <v>12</v>
      </c>
      <c r="D14" s="8">
        <v>103.6</v>
      </c>
      <c r="E14" s="8">
        <v>102</v>
      </c>
      <c r="F14" s="64">
        <f t="shared" si="0"/>
        <v>98.455598455598462</v>
      </c>
    </row>
    <row r="15" spans="1:8" ht="43.5" customHeight="1" x14ac:dyDescent="0.3">
      <c r="A15" s="53">
        <v>8</v>
      </c>
      <c r="B15" s="24" t="s">
        <v>13</v>
      </c>
      <c r="C15" s="7" t="s">
        <v>12</v>
      </c>
      <c r="D15" s="8">
        <v>102</v>
      </c>
      <c r="E15" s="101">
        <v>101</v>
      </c>
      <c r="F15" s="64">
        <f t="shared" si="0"/>
        <v>99.019607843137265</v>
      </c>
    </row>
    <row r="16" spans="1:8" ht="48" customHeight="1" x14ac:dyDescent="0.3">
      <c r="A16" s="53">
        <v>9</v>
      </c>
      <c r="B16" s="24" t="s">
        <v>14</v>
      </c>
      <c r="C16" s="7" t="s">
        <v>12</v>
      </c>
      <c r="D16" s="8">
        <v>3.32</v>
      </c>
      <c r="E16" s="10">
        <v>2.68</v>
      </c>
      <c r="F16" s="64">
        <f t="shared" si="0"/>
        <v>80.722891566265062</v>
      </c>
    </row>
    <row r="17" spans="1:6" ht="29.25" customHeight="1" x14ac:dyDescent="0.3">
      <c r="A17" s="53">
        <v>10</v>
      </c>
      <c r="B17" s="24" t="s">
        <v>15</v>
      </c>
      <c r="C17" s="7" t="s">
        <v>17</v>
      </c>
      <c r="D17" s="10">
        <v>132862.06</v>
      </c>
      <c r="E17" s="10">
        <v>139966.70000000001</v>
      </c>
      <c r="F17" s="64">
        <f t="shared" si="0"/>
        <v>105.34738058404334</v>
      </c>
    </row>
    <row r="18" spans="1:6" ht="21.75" customHeight="1" x14ac:dyDescent="0.3">
      <c r="A18" s="8"/>
      <c r="B18" s="25" t="s">
        <v>8</v>
      </c>
      <c r="C18" s="7" t="s">
        <v>17</v>
      </c>
      <c r="D18" s="10">
        <v>4413.08</v>
      </c>
      <c r="E18" s="10">
        <v>3757</v>
      </c>
      <c r="F18" s="64">
        <f t="shared" si="0"/>
        <v>85.133285596454172</v>
      </c>
    </row>
    <row r="19" spans="1:6" ht="22.5" customHeight="1" x14ac:dyDescent="0.3">
      <c r="A19" s="53">
        <v>11</v>
      </c>
      <c r="B19" s="24" t="s">
        <v>18</v>
      </c>
      <c r="C19" s="7" t="s">
        <v>17</v>
      </c>
      <c r="D19" s="8">
        <v>58912.1</v>
      </c>
      <c r="E19" s="8">
        <v>65734.5</v>
      </c>
      <c r="F19" s="64">
        <f t="shared" si="0"/>
        <v>111.58064302579606</v>
      </c>
    </row>
    <row r="20" spans="1:6" ht="40.5" x14ac:dyDescent="0.3">
      <c r="A20" s="53">
        <v>12</v>
      </c>
      <c r="B20" s="24" t="s">
        <v>19</v>
      </c>
      <c r="C20" s="7" t="s">
        <v>16</v>
      </c>
      <c r="D20" s="10">
        <v>3326.3</v>
      </c>
      <c r="E20" s="10">
        <v>3778.5</v>
      </c>
      <c r="F20" s="64">
        <f t="shared" si="0"/>
        <v>113.59468478489612</v>
      </c>
    </row>
    <row r="21" spans="1:6" ht="40.5" x14ac:dyDescent="0.3">
      <c r="A21" s="4">
        <v>13</v>
      </c>
      <c r="B21" s="26" t="s">
        <v>20</v>
      </c>
      <c r="C21" s="7" t="s">
        <v>17</v>
      </c>
      <c r="D21" s="11">
        <f>SUM(D22:D27)</f>
        <v>82138.3</v>
      </c>
      <c r="E21" s="110">
        <f>SUM(E22:E27)</f>
        <v>59271.7</v>
      </c>
      <c r="F21" s="64">
        <f t="shared" si="0"/>
        <v>72.160855532680841</v>
      </c>
    </row>
    <row r="22" spans="1:6" ht="40.5" x14ac:dyDescent="0.3">
      <c r="A22" s="4"/>
      <c r="B22" s="66" t="s">
        <v>21</v>
      </c>
      <c r="C22" s="7" t="s">
        <v>17</v>
      </c>
      <c r="D22" s="11">
        <v>39140</v>
      </c>
      <c r="E22" s="8">
        <v>22257</v>
      </c>
      <c r="F22" s="64">
        <f t="shared" si="0"/>
        <v>56.865099642309659</v>
      </c>
    </row>
    <row r="23" spans="1:6" ht="20.25" x14ac:dyDescent="0.3">
      <c r="A23" s="4"/>
      <c r="B23" s="27" t="s">
        <v>22</v>
      </c>
      <c r="C23" s="7" t="s">
        <v>17</v>
      </c>
      <c r="D23" s="8">
        <v>7945.3</v>
      </c>
      <c r="E23" s="8">
        <v>7051.2</v>
      </c>
      <c r="F23" s="64">
        <f t="shared" si="0"/>
        <v>88.746806287994147</v>
      </c>
    </row>
    <row r="24" spans="1:6" ht="20.25" x14ac:dyDescent="0.3">
      <c r="A24" s="4"/>
      <c r="B24" s="27" t="s">
        <v>23</v>
      </c>
      <c r="C24" s="7" t="s">
        <v>17</v>
      </c>
      <c r="D24" s="8">
        <v>31387</v>
      </c>
      <c r="E24" s="8">
        <v>26264</v>
      </c>
      <c r="F24" s="64">
        <f t="shared" si="0"/>
        <v>83.677955841590475</v>
      </c>
    </row>
    <row r="25" spans="1:6" ht="20.25" x14ac:dyDescent="0.3">
      <c r="A25" s="5"/>
      <c r="B25" s="27" t="s">
        <v>24</v>
      </c>
      <c r="C25" s="7" t="s">
        <v>17</v>
      </c>
      <c r="D25" s="8">
        <v>3332</v>
      </c>
      <c r="E25" s="8">
        <v>3668</v>
      </c>
      <c r="F25" s="64">
        <f t="shared" si="0"/>
        <v>110.08403361344538</v>
      </c>
    </row>
    <row r="26" spans="1:6" ht="20.25" x14ac:dyDescent="0.3">
      <c r="A26" s="5"/>
      <c r="B26" s="27" t="s">
        <v>25</v>
      </c>
      <c r="C26" s="7" t="s">
        <v>17</v>
      </c>
      <c r="D26" s="8">
        <v>4</v>
      </c>
      <c r="E26" s="8">
        <v>31.5</v>
      </c>
      <c r="F26" s="64" t="s">
        <v>120</v>
      </c>
    </row>
    <row r="27" spans="1:6" ht="20.25" x14ac:dyDescent="0.3">
      <c r="A27" s="5"/>
      <c r="B27" s="27" t="s">
        <v>26</v>
      </c>
      <c r="C27" s="7" t="s">
        <v>17</v>
      </c>
      <c r="D27" s="8">
        <v>330</v>
      </c>
      <c r="E27" s="8">
        <v>0</v>
      </c>
      <c r="F27" s="60">
        <f t="shared" si="0"/>
        <v>0</v>
      </c>
    </row>
    <row r="28" spans="1:6" ht="57" x14ac:dyDescent="0.3">
      <c r="A28" s="53">
        <v>14</v>
      </c>
      <c r="B28" s="24" t="s">
        <v>96</v>
      </c>
      <c r="C28" s="7"/>
      <c r="D28" s="8"/>
      <c r="E28" s="8"/>
      <c r="F28" s="60"/>
    </row>
    <row r="29" spans="1:6" ht="20.25" x14ac:dyDescent="0.3">
      <c r="A29" s="9"/>
      <c r="B29" s="67" t="s">
        <v>97</v>
      </c>
      <c r="C29" s="7" t="s">
        <v>27</v>
      </c>
      <c r="D29" s="8">
        <v>44.9</v>
      </c>
      <c r="E29" s="99">
        <v>23.4</v>
      </c>
      <c r="F29" s="60">
        <f t="shared" si="0"/>
        <v>52.115812917594653</v>
      </c>
    </row>
    <row r="30" spans="1:6" ht="20.25" hidden="1" x14ac:dyDescent="0.3">
      <c r="A30" s="9"/>
      <c r="B30" s="28" t="s">
        <v>28</v>
      </c>
      <c r="C30" s="7" t="s">
        <v>27</v>
      </c>
      <c r="D30" s="8"/>
      <c r="E30" s="99">
        <v>0.2</v>
      </c>
      <c r="F30" s="60" t="e">
        <f t="shared" si="0"/>
        <v>#DIV/0!</v>
      </c>
    </row>
    <row r="31" spans="1:6" ht="20.25" hidden="1" x14ac:dyDescent="0.3">
      <c r="A31" s="9"/>
      <c r="B31" s="28" t="s">
        <v>29</v>
      </c>
      <c r="C31" s="7" t="s">
        <v>27</v>
      </c>
      <c r="D31" s="8"/>
      <c r="E31" s="99">
        <v>8.5</v>
      </c>
      <c r="F31" s="60" t="e">
        <f t="shared" si="0"/>
        <v>#DIV/0!</v>
      </c>
    </row>
    <row r="32" spans="1:6" ht="20.25" x14ac:dyDescent="0.3">
      <c r="A32" s="9"/>
      <c r="B32" s="28" t="s">
        <v>71</v>
      </c>
      <c r="C32" s="7" t="s">
        <v>27</v>
      </c>
      <c r="D32" s="8">
        <v>0.8</v>
      </c>
      <c r="E32" s="99">
        <v>0.2</v>
      </c>
      <c r="F32" s="60">
        <f t="shared" si="0"/>
        <v>25</v>
      </c>
    </row>
    <row r="33" spans="1:6" ht="20.25" x14ac:dyDescent="0.3">
      <c r="A33" s="9"/>
      <c r="B33" s="28" t="s">
        <v>29</v>
      </c>
      <c r="C33" s="7" t="s">
        <v>27</v>
      </c>
      <c r="D33" s="8">
        <v>9.4</v>
      </c>
      <c r="E33" s="99">
        <v>8.5</v>
      </c>
      <c r="F33" s="60">
        <f t="shared" si="0"/>
        <v>90.425531914893611</v>
      </c>
    </row>
    <row r="34" spans="1:6" ht="20.25" x14ac:dyDescent="0.3">
      <c r="A34" s="4"/>
      <c r="B34" s="28" t="s">
        <v>30</v>
      </c>
      <c r="C34" s="7" t="s">
        <v>27</v>
      </c>
      <c r="D34" s="8">
        <v>90.1</v>
      </c>
      <c r="E34" s="99">
        <v>62.5</v>
      </c>
      <c r="F34" s="60">
        <f t="shared" si="0"/>
        <v>69.367369589345174</v>
      </c>
    </row>
    <row r="35" spans="1:6" ht="20.25" x14ac:dyDescent="0.3">
      <c r="A35" s="4"/>
      <c r="B35" s="29" t="s">
        <v>31</v>
      </c>
      <c r="C35" s="7" t="s">
        <v>27</v>
      </c>
      <c r="D35" s="8">
        <v>2</v>
      </c>
      <c r="E35" s="8">
        <v>1.5</v>
      </c>
      <c r="F35" s="60">
        <f t="shared" si="0"/>
        <v>75</v>
      </c>
    </row>
    <row r="36" spans="1:6" ht="20.25" x14ac:dyDescent="0.3">
      <c r="A36" s="4"/>
      <c r="B36" s="30" t="s">
        <v>32</v>
      </c>
      <c r="C36" s="7" t="s">
        <v>27</v>
      </c>
      <c r="D36" s="18">
        <v>0.8</v>
      </c>
      <c r="E36" s="18">
        <v>1.4</v>
      </c>
      <c r="F36" s="60">
        <f t="shared" si="0"/>
        <v>174.99999999999997</v>
      </c>
    </row>
    <row r="37" spans="1:6" ht="21.75" customHeight="1" x14ac:dyDescent="0.3">
      <c r="A37" s="4"/>
      <c r="B37" s="65" t="s">
        <v>87</v>
      </c>
      <c r="C37" s="7"/>
      <c r="D37" s="18"/>
      <c r="E37" s="18"/>
      <c r="F37" s="60"/>
    </row>
    <row r="38" spans="1:6" ht="20.25" x14ac:dyDescent="0.3">
      <c r="A38" s="4"/>
      <c r="B38" s="31" t="s">
        <v>33</v>
      </c>
      <c r="C38" s="7" t="s">
        <v>27</v>
      </c>
      <c r="D38" s="18">
        <v>130.6</v>
      </c>
      <c r="E38" s="18">
        <v>63.5</v>
      </c>
      <c r="F38" s="60">
        <f t="shared" si="0"/>
        <v>48.621745788667695</v>
      </c>
    </row>
    <row r="39" spans="1:6" ht="20.25" x14ac:dyDescent="0.3">
      <c r="A39" s="4"/>
      <c r="B39" s="31" t="s">
        <v>34</v>
      </c>
      <c r="C39" s="7" t="s">
        <v>27</v>
      </c>
      <c r="D39" s="18">
        <v>3.9</v>
      </c>
      <c r="E39" s="18">
        <v>2.4</v>
      </c>
      <c r="F39" s="60">
        <f t="shared" si="0"/>
        <v>61.53846153846154</v>
      </c>
    </row>
    <row r="40" spans="1:6" ht="64.5" customHeight="1" x14ac:dyDescent="0.25">
      <c r="A40" s="4" t="s">
        <v>3</v>
      </c>
      <c r="B40" s="4" t="s">
        <v>4</v>
      </c>
      <c r="C40" s="5" t="s">
        <v>5</v>
      </c>
      <c r="D40" s="6" t="s">
        <v>114</v>
      </c>
      <c r="E40" s="6" t="s">
        <v>117</v>
      </c>
      <c r="F40" s="22" t="s">
        <v>88</v>
      </c>
    </row>
    <row r="41" spans="1:6" ht="23.25" customHeight="1" x14ac:dyDescent="0.25">
      <c r="A41" s="284" t="s">
        <v>136</v>
      </c>
      <c r="B41" s="285"/>
      <c r="C41" s="285"/>
      <c r="D41" s="285"/>
      <c r="E41" s="285"/>
      <c r="F41" s="286"/>
    </row>
    <row r="42" spans="1:6" ht="23.25" customHeight="1" x14ac:dyDescent="0.3">
      <c r="A42" s="102">
        <v>15</v>
      </c>
      <c r="B42" s="103" t="s">
        <v>137</v>
      </c>
      <c r="C42" s="104" t="s">
        <v>138</v>
      </c>
      <c r="D42" s="111">
        <v>170</v>
      </c>
      <c r="E42" s="111">
        <v>179.5</v>
      </c>
      <c r="F42" s="112">
        <f t="shared" ref="F42:F43" si="1">E42/D42*100</f>
        <v>105.58823529411765</v>
      </c>
    </row>
    <row r="43" spans="1:6" ht="23.25" customHeight="1" x14ac:dyDescent="0.3">
      <c r="A43" s="102">
        <v>16</v>
      </c>
      <c r="B43" s="103" t="s">
        <v>139</v>
      </c>
      <c r="C43" s="104" t="s">
        <v>138</v>
      </c>
      <c r="D43" s="111">
        <v>191.8</v>
      </c>
      <c r="E43" s="111">
        <v>187</v>
      </c>
      <c r="F43" s="112">
        <f t="shared" si="1"/>
        <v>97.497393117831066</v>
      </c>
    </row>
    <row r="44" spans="1:6" ht="23.25" customHeight="1" x14ac:dyDescent="0.3">
      <c r="A44" s="102">
        <v>17</v>
      </c>
      <c r="B44" s="103" t="s">
        <v>140</v>
      </c>
      <c r="C44" s="104" t="s">
        <v>138</v>
      </c>
      <c r="D44" s="111">
        <v>129</v>
      </c>
      <c r="E44" s="111">
        <v>130</v>
      </c>
      <c r="F44" s="112">
        <v>100.7</v>
      </c>
    </row>
    <row r="45" spans="1:6" ht="24.75" customHeight="1" x14ac:dyDescent="0.3">
      <c r="A45" s="54">
        <v>18</v>
      </c>
      <c r="B45" s="24" t="s">
        <v>35</v>
      </c>
      <c r="C45" s="12"/>
      <c r="D45" s="8"/>
      <c r="E45" s="8"/>
      <c r="F45" s="60"/>
    </row>
    <row r="46" spans="1:6" ht="21.75" customHeight="1" x14ac:dyDescent="0.3">
      <c r="A46" s="9"/>
      <c r="B46" s="25" t="s">
        <v>36</v>
      </c>
      <c r="C46" s="7" t="s">
        <v>27</v>
      </c>
      <c r="D46" s="8">
        <v>9813.7000000000007</v>
      </c>
      <c r="E46" s="8">
        <v>8399.6</v>
      </c>
      <c r="F46" s="60">
        <f t="shared" ref="F46:F81" si="2">E46/D46*100</f>
        <v>85.590551983451704</v>
      </c>
    </row>
    <row r="47" spans="1:6" ht="22.5" customHeight="1" x14ac:dyDescent="0.3">
      <c r="A47" s="9"/>
      <c r="B47" s="25" t="s">
        <v>37</v>
      </c>
      <c r="C47" s="7" t="s">
        <v>38</v>
      </c>
      <c r="D47" s="8">
        <v>4027</v>
      </c>
      <c r="E47" s="8">
        <v>4058</v>
      </c>
      <c r="F47" s="60">
        <f t="shared" si="2"/>
        <v>100.76980382418674</v>
      </c>
    </row>
    <row r="48" spans="1:6" ht="27" customHeight="1" x14ac:dyDescent="0.3">
      <c r="A48" s="9"/>
      <c r="B48" s="25" t="s">
        <v>82</v>
      </c>
      <c r="C48" s="7" t="s">
        <v>38</v>
      </c>
      <c r="D48" s="8">
        <v>3874</v>
      </c>
      <c r="E48" s="8">
        <v>3715</v>
      </c>
      <c r="F48" s="60">
        <f t="shared" si="2"/>
        <v>95.895715023231801</v>
      </c>
    </row>
    <row r="49" spans="1:6" ht="46.5" customHeight="1" x14ac:dyDescent="0.3">
      <c r="A49" s="54">
        <v>19</v>
      </c>
      <c r="B49" s="24" t="s">
        <v>39</v>
      </c>
      <c r="C49" s="7" t="s">
        <v>40</v>
      </c>
      <c r="D49" s="8"/>
      <c r="E49" s="8"/>
      <c r="F49" s="60"/>
    </row>
    <row r="50" spans="1:6" ht="21.75" customHeight="1" x14ac:dyDescent="0.3">
      <c r="A50" s="9"/>
      <c r="B50" s="25" t="s">
        <v>41</v>
      </c>
      <c r="C50" s="7" t="s">
        <v>40</v>
      </c>
      <c r="D50" s="8">
        <v>5635</v>
      </c>
      <c r="E50" s="8">
        <v>4532</v>
      </c>
      <c r="F50" s="60">
        <f t="shared" si="2"/>
        <v>80.425909494232471</v>
      </c>
    </row>
    <row r="51" spans="1:6" ht="21.75" customHeight="1" x14ac:dyDescent="0.3">
      <c r="A51" s="9"/>
      <c r="B51" s="25" t="s">
        <v>42</v>
      </c>
      <c r="C51" s="7" t="s">
        <v>40</v>
      </c>
      <c r="D51" s="8">
        <v>2437</v>
      </c>
      <c r="E51" s="8">
        <v>2046</v>
      </c>
      <c r="F51" s="60">
        <f t="shared" si="2"/>
        <v>83.95568321707016</v>
      </c>
    </row>
    <row r="52" spans="1:6" ht="21.75" customHeight="1" x14ac:dyDescent="0.3">
      <c r="A52" s="9"/>
      <c r="B52" s="25" t="s">
        <v>43</v>
      </c>
      <c r="C52" s="7" t="s">
        <v>40</v>
      </c>
      <c r="D52" s="8">
        <v>373</v>
      </c>
      <c r="E52" s="8">
        <v>147</v>
      </c>
      <c r="F52" s="64">
        <f t="shared" si="2"/>
        <v>39.410187667560322</v>
      </c>
    </row>
    <row r="53" spans="1:6" ht="22.5" customHeight="1" x14ac:dyDescent="0.3">
      <c r="A53" s="9"/>
      <c r="B53" s="25" t="s">
        <v>44</v>
      </c>
      <c r="C53" s="7" t="s">
        <v>40</v>
      </c>
      <c r="D53" s="8">
        <v>50</v>
      </c>
      <c r="E53" s="8">
        <v>24</v>
      </c>
      <c r="F53" s="64">
        <f t="shared" si="2"/>
        <v>48</v>
      </c>
    </row>
    <row r="54" spans="1:6" ht="0.75" hidden="1" customHeight="1" x14ac:dyDescent="0.3">
      <c r="A54" s="55"/>
      <c r="B54" s="32"/>
      <c r="C54" s="14"/>
      <c r="D54" s="13"/>
      <c r="E54" s="13"/>
      <c r="F54" s="64" t="e">
        <f t="shared" si="2"/>
        <v>#DIV/0!</v>
      </c>
    </row>
    <row r="55" spans="1:6" ht="34.5" customHeight="1" x14ac:dyDescent="0.3">
      <c r="A55" s="54">
        <v>20</v>
      </c>
      <c r="B55" s="24" t="s">
        <v>45</v>
      </c>
      <c r="C55" s="7" t="s">
        <v>40</v>
      </c>
      <c r="D55" s="8">
        <v>1801</v>
      </c>
      <c r="E55" s="8">
        <v>1546</v>
      </c>
      <c r="F55" s="64">
        <f t="shared" si="2"/>
        <v>85.8411993337035</v>
      </c>
    </row>
    <row r="56" spans="1:6" ht="33.75" customHeight="1" x14ac:dyDescent="0.3">
      <c r="A56" s="54">
        <v>21</v>
      </c>
      <c r="B56" s="24" t="s">
        <v>46</v>
      </c>
      <c r="C56" s="7" t="s">
        <v>40</v>
      </c>
      <c r="D56" s="8">
        <v>291</v>
      </c>
      <c r="E56" s="8">
        <v>121</v>
      </c>
      <c r="F56" s="64">
        <f t="shared" si="2"/>
        <v>41.580756013745706</v>
      </c>
    </row>
    <row r="57" spans="1:6" ht="47.25" customHeight="1" x14ac:dyDescent="0.3">
      <c r="A57" s="54">
        <v>22</v>
      </c>
      <c r="B57" s="24" t="s">
        <v>47</v>
      </c>
      <c r="C57" s="7" t="s">
        <v>48</v>
      </c>
      <c r="D57" s="8">
        <v>492</v>
      </c>
      <c r="E57" s="8">
        <v>615</v>
      </c>
      <c r="F57" s="64">
        <f t="shared" si="2"/>
        <v>125</v>
      </c>
    </row>
    <row r="58" spans="1:6" ht="39" customHeight="1" x14ac:dyDescent="0.3">
      <c r="A58" s="54">
        <v>23</v>
      </c>
      <c r="B58" s="24" t="s">
        <v>133</v>
      </c>
      <c r="C58" s="7" t="s">
        <v>98</v>
      </c>
      <c r="D58" s="8">
        <v>583.6</v>
      </c>
      <c r="E58" s="8">
        <v>359.5</v>
      </c>
      <c r="F58" s="64">
        <f t="shared" si="2"/>
        <v>61.600411240575738</v>
      </c>
    </row>
    <row r="59" spans="1:6" ht="39" customHeight="1" x14ac:dyDescent="0.3">
      <c r="A59" s="19">
        <v>24</v>
      </c>
      <c r="B59" s="34" t="s">
        <v>70</v>
      </c>
      <c r="C59" s="41" t="s">
        <v>7</v>
      </c>
      <c r="D59" s="21">
        <v>53.7</v>
      </c>
      <c r="E59" s="21">
        <v>113.05</v>
      </c>
      <c r="F59" s="64">
        <f t="shared" si="2"/>
        <v>210.52141527001859</v>
      </c>
    </row>
    <row r="60" spans="1:6" ht="30" customHeight="1" x14ac:dyDescent="0.3">
      <c r="A60" s="288" t="s">
        <v>134</v>
      </c>
      <c r="B60" s="289"/>
      <c r="C60" s="289"/>
      <c r="D60" s="289"/>
      <c r="E60" s="289"/>
      <c r="F60" s="290"/>
    </row>
    <row r="61" spans="1:6" ht="49.5" customHeight="1" x14ac:dyDescent="0.25">
      <c r="A61" s="4" t="s">
        <v>3</v>
      </c>
      <c r="B61" s="4" t="s">
        <v>4</v>
      </c>
      <c r="C61" s="5" t="s">
        <v>5</v>
      </c>
      <c r="D61" s="6" t="s">
        <v>114</v>
      </c>
      <c r="E61" s="6" t="s">
        <v>117</v>
      </c>
      <c r="F61" s="22" t="s">
        <v>88</v>
      </c>
    </row>
    <row r="62" spans="1:6" ht="29.25" customHeight="1" x14ac:dyDescent="0.3">
      <c r="A62" s="43">
        <v>25</v>
      </c>
      <c r="B62" s="33" t="s">
        <v>53</v>
      </c>
      <c r="C62" s="7" t="s">
        <v>54</v>
      </c>
      <c r="D62" s="8">
        <v>17.710999999999999</v>
      </c>
      <c r="E62" s="8">
        <v>17.396999999999998</v>
      </c>
      <c r="F62" s="64">
        <f t="shared" si="2"/>
        <v>98.227090508723393</v>
      </c>
    </row>
    <row r="63" spans="1:6" ht="33" customHeight="1" x14ac:dyDescent="0.3">
      <c r="A63" s="54">
        <v>26</v>
      </c>
      <c r="B63" s="24" t="s">
        <v>158</v>
      </c>
      <c r="C63" s="7" t="s">
        <v>51</v>
      </c>
      <c r="D63" s="8">
        <v>105</v>
      </c>
      <c r="E63" s="8">
        <v>96</v>
      </c>
      <c r="F63" s="60">
        <f t="shared" si="2"/>
        <v>91.428571428571431</v>
      </c>
    </row>
    <row r="64" spans="1:6" ht="33" customHeight="1" x14ac:dyDescent="0.3">
      <c r="A64" s="54"/>
      <c r="B64" s="105" t="s">
        <v>141</v>
      </c>
      <c r="C64" s="7"/>
      <c r="D64" s="7">
        <v>5.9</v>
      </c>
      <c r="E64" s="7">
        <v>5.5</v>
      </c>
      <c r="F64" s="106">
        <f t="shared" si="2"/>
        <v>93.220338983050837</v>
      </c>
    </row>
    <row r="65" spans="1:6" ht="32.25" customHeight="1" x14ac:dyDescent="0.3">
      <c r="A65" s="54">
        <v>27</v>
      </c>
      <c r="B65" s="24" t="s">
        <v>159</v>
      </c>
      <c r="C65" s="7" t="s">
        <v>51</v>
      </c>
      <c r="D65" s="8">
        <v>223</v>
      </c>
      <c r="E65" s="8">
        <v>237</v>
      </c>
      <c r="F65" s="64">
        <f t="shared" si="2"/>
        <v>106.27802690582959</v>
      </c>
    </row>
    <row r="66" spans="1:6" ht="32.25" customHeight="1" x14ac:dyDescent="0.3">
      <c r="A66" s="54"/>
      <c r="B66" s="107" t="s">
        <v>142</v>
      </c>
      <c r="C66" s="7"/>
      <c r="D66" s="7">
        <v>12.6</v>
      </c>
      <c r="E66" s="7">
        <v>13.6</v>
      </c>
      <c r="F66" s="108">
        <f t="shared" si="2"/>
        <v>107.93650793650794</v>
      </c>
    </row>
    <row r="67" spans="1:6" ht="31.5" customHeight="1" x14ac:dyDescent="0.3">
      <c r="A67" s="54">
        <v>28</v>
      </c>
      <c r="B67" s="33" t="s">
        <v>90</v>
      </c>
      <c r="C67" s="7" t="s">
        <v>51</v>
      </c>
      <c r="D67" s="8">
        <v>-118</v>
      </c>
      <c r="E67" s="8">
        <f>E63-E65</f>
        <v>-141</v>
      </c>
      <c r="F67" s="64">
        <f t="shared" si="2"/>
        <v>119.4915254237288</v>
      </c>
    </row>
    <row r="68" spans="1:6" ht="36.75" customHeight="1" x14ac:dyDescent="0.3">
      <c r="A68" s="54">
        <v>29</v>
      </c>
      <c r="B68" s="24" t="s">
        <v>156</v>
      </c>
      <c r="C68" s="7" t="s">
        <v>52</v>
      </c>
      <c r="D68" s="8">
        <v>49</v>
      </c>
      <c r="E68" s="8">
        <v>53</v>
      </c>
      <c r="F68" s="64">
        <f t="shared" si="2"/>
        <v>108.16326530612245</v>
      </c>
    </row>
    <row r="69" spans="1:6" ht="36.75" customHeight="1" x14ac:dyDescent="0.3">
      <c r="A69" s="54">
        <v>30</v>
      </c>
      <c r="B69" s="24" t="s">
        <v>157</v>
      </c>
      <c r="C69" s="7" t="s">
        <v>52</v>
      </c>
      <c r="D69" s="8">
        <v>56</v>
      </c>
      <c r="E69" s="8">
        <v>48</v>
      </c>
      <c r="F69" s="64">
        <f t="shared" ref="F69" si="3">E69/D69*100</f>
        <v>85.714285714285708</v>
      </c>
    </row>
    <row r="70" spans="1:6" ht="36.75" customHeight="1" x14ac:dyDescent="0.3">
      <c r="A70" s="54">
        <v>31</v>
      </c>
      <c r="B70" s="24" t="s">
        <v>149</v>
      </c>
      <c r="C70" s="7" t="s">
        <v>51</v>
      </c>
      <c r="D70" s="8">
        <v>113</v>
      </c>
      <c r="E70" s="8">
        <v>105</v>
      </c>
      <c r="F70" s="64">
        <f t="shared" si="2"/>
        <v>92.920353982300881</v>
      </c>
    </row>
    <row r="71" spans="1:6" ht="36.75" customHeight="1" x14ac:dyDescent="0.3">
      <c r="A71" s="130"/>
      <c r="B71" s="107" t="s">
        <v>141</v>
      </c>
      <c r="C71" s="123"/>
      <c r="D71" s="20">
        <v>8.6</v>
      </c>
      <c r="E71" s="20">
        <v>8.1</v>
      </c>
      <c r="F71" s="124">
        <f t="shared" si="2"/>
        <v>94.186046511627907</v>
      </c>
    </row>
    <row r="72" spans="1:6" ht="36.75" customHeight="1" x14ac:dyDescent="0.3">
      <c r="A72" s="19">
        <v>32</v>
      </c>
      <c r="B72" s="34" t="s">
        <v>150</v>
      </c>
      <c r="C72" s="85" t="s">
        <v>51</v>
      </c>
      <c r="D72" s="21">
        <v>230</v>
      </c>
      <c r="E72" s="21">
        <v>241</v>
      </c>
      <c r="F72" s="122">
        <f t="shared" si="2"/>
        <v>104.78260869565217</v>
      </c>
    </row>
    <row r="73" spans="1:6" ht="36.75" customHeight="1" x14ac:dyDescent="0.3">
      <c r="A73" s="100"/>
      <c r="B73" s="129" t="s">
        <v>142</v>
      </c>
      <c r="C73" s="85"/>
      <c r="D73" s="21">
        <v>17.399999999999999</v>
      </c>
      <c r="E73" s="21">
        <v>18.600000000000001</v>
      </c>
      <c r="F73" s="122">
        <f t="shared" si="2"/>
        <v>106.89655172413795</v>
      </c>
    </row>
    <row r="74" spans="1:6" ht="36.75" customHeight="1" x14ac:dyDescent="0.3">
      <c r="A74" s="125">
        <v>33</v>
      </c>
      <c r="B74" s="126" t="s">
        <v>151</v>
      </c>
      <c r="C74" s="127" t="s">
        <v>51</v>
      </c>
      <c r="D74" s="128">
        <v>-117</v>
      </c>
      <c r="E74" s="128">
        <v>-136</v>
      </c>
      <c r="F74" s="117">
        <f t="shared" si="2"/>
        <v>116.23931623931625</v>
      </c>
    </row>
    <row r="75" spans="1:6" ht="44.25" customHeight="1" x14ac:dyDescent="0.3">
      <c r="A75" s="54">
        <v>34</v>
      </c>
      <c r="B75" s="33" t="s">
        <v>154</v>
      </c>
      <c r="C75" s="7"/>
      <c r="D75" s="8">
        <v>-8.8000000000000007</v>
      </c>
      <c r="E75" s="8">
        <v>-10.5</v>
      </c>
      <c r="F75" s="64">
        <f t="shared" si="2"/>
        <v>119.31818181818181</v>
      </c>
    </row>
    <row r="76" spans="1:6" ht="33.75" customHeight="1" x14ac:dyDescent="0.3">
      <c r="A76" s="43">
        <v>35</v>
      </c>
      <c r="B76" s="33" t="s">
        <v>152</v>
      </c>
      <c r="C76" s="7" t="s">
        <v>51</v>
      </c>
      <c r="D76" s="8">
        <v>600</v>
      </c>
      <c r="E76" s="8">
        <v>687</v>
      </c>
      <c r="F76" s="64">
        <f t="shared" si="2"/>
        <v>114.5</v>
      </c>
    </row>
    <row r="77" spans="1:6" ht="35.25" customHeight="1" x14ac:dyDescent="0.3">
      <c r="A77" s="43">
        <v>36</v>
      </c>
      <c r="B77" s="33" t="s">
        <v>153</v>
      </c>
      <c r="C77" s="7" t="s">
        <v>51</v>
      </c>
      <c r="D77" s="8">
        <v>629</v>
      </c>
      <c r="E77" s="8">
        <v>644</v>
      </c>
      <c r="F77" s="64">
        <f t="shared" si="2"/>
        <v>102.38473767885532</v>
      </c>
    </row>
    <row r="78" spans="1:6" ht="41.25" customHeight="1" x14ac:dyDescent="0.3">
      <c r="A78" s="43">
        <v>37</v>
      </c>
      <c r="B78" s="33" t="s">
        <v>155</v>
      </c>
      <c r="C78" s="7" t="s">
        <v>51</v>
      </c>
      <c r="D78" s="8">
        <v>-29</v>
      </c>
      <c r="E78" s="8">
        <v>43</v>
      </c>
      <c r="F78" s="64"/>
    </row>
    <row r="79" spans="1:6" ht="41.25" customHeight="1" x14ac:dyDescent="0.3">
      <c r="A79" s="19">
        <v>38</v>
      </c>
      <c r="B79" s="34" t="s">
        <v>55</v>
      </c>
      <c r="C79" s="40" t="s">
        <v>12</v>
      </c>
      <c r="D79" s="20">
        <v>0.55000000000000004</v>
      </c>
      <c r="E79" s="20">
        <v>0.67</v>
      </c>
      <c r="F79" s="64">
        <f t="shared" si="2"/>
        <v>121.81818181818183</v>
      </c>
    </row>
    <row r="80" spans="1:6" ht="28.5" customHeight="1" x14ac:dyDescent="0.3">
      <c r="A80" s="19">
        <v>39</v>
      </c>
      <c r="B80" s="34" t="s">
        <v>56</v>
      </c>
      <c r="C80" s="41" t="s">
        <v>51</v>
      </c>
      <c r="D80" s="21">
        <v>50</v>
      </c>
      <c r="E80" s="21">
        <v>61</v>
      </c>
      <c r="F80" s="64">
        <f t="shared" si="2"/>
        <v>122</v>
      </c>
    </row>
    <row r="81" spans="1:6" ht="60" customHeight="1" x14ac:dyDescent="0.3">
      <c r="A81" s="19">
        <v>40</v>
      </c>
      <c r="B81" s="34" t="s">
        <v>118</v>
      </c>
      <c r="C81" s="41" t="s">
        <v>51</v>
      </c>
      <c r="D81" s="21">
        <v>2837</v>
      </c>
      <c r="E81" s="21">
        <v>2835</v>
      </c>
      <c r="F81" s="64">
        <f t="shared" si="2"/>
        <v>99.929502996122665</v>
      </c>
    </row>
    <row r="82" spans="1:6" ht="54.75" customHeight="1" x14ac:dyDescent="0.3">
      <c r="A82" s="19">
        <v>41</v>
      </c>
      <c r="B82" s="34" t="s">
        <v>119</v>
      </c>
      <c r="C82" s="49" t="s">
        <v>16</v>
      </c>
      <c r="D82" s="21">
        <v>27560</v>
      </c>
      <c r="E82" s="21">
        <v>29762</v>
      </c>
      <c r="F82" s="64">
        <f t="shared" ref="F82" si="4">E82/D82*100</f>
        <v>107.98984034833093</v>
      </c>
    </row>
    <row r="83" spans="1:6" ht="43.5" customHeight="1" x14ac:dyDescent="0.3">
      <c r="A83" s="100">
        <v>42</v>
      </c>
      <c r="B83" s="34" t="s">
        <v>132</v>
      </c>
      <c r="C83" s="41"/>
      <c r="D83" s="21">
        <v>9</v>
      </c>
      <c r="E83" s="21">
        <v>9</v>
      </c>
      <c r="F83" s="64"/>
    </row>
    <row r="84" spans="1:6" ht="43.5" customHeight="1" x14ac:dyDescent="0.3">
      <c r="A84" s="281" t="s">
        <v>135</v>
      </c>
      <c r="B84" s="282"/>
      <c r="C84" s="282"/>
      <c r="D84" s="282"/>
      <c r="E84" s="282"/>
      <c r="F84" s="283"/>
    </row>
    <row r="85" spans="1:6" ht="57.75" customHeight="1" x14ac:dyDescent="0.25">
      <c r="A85" s="118" t="s">
        <v>3</v>
      </c>
      <c r="B85" s="118" t="s">
        <v>4</v>
      </c>
      <c r="C85" s="119" t="s">
        <v>5</v>
      </c>
      <c r="D85" s="120" t="s">
        <v>114</v>
      </c>
      <c r="E85" s="120" t="s">
        <v>117</v>
      </c>
      <c r="F85" s="121" t="s">
        <v>88</v>
      </c>
    </row>
    <row r="86" spans="1:6" ht="35.25" customHeight="1" x14ac:dyDescent="0.3">
      <c r="A86" s="109">
        <v>43</v>
      </c>
      <c r="B86" s="34" t="s">
        <v>49</v>
      </c>
      <c r="C86" s="85" t="s">
        <v>50</v>
      </c>
      <c r="D86" s="21">
        <v>6516.3</v>
      </c>
      <c r="E86" s="21">
        <v>6822.7</v>
      </c>
      <c r="F86" s="122">
        <f t="shared" ref="F86:F87" si="5">E86/D86*100</f>
        <v>104.7020548470758</v>
      </c>
    </row>
    <row r="87" spans="1:6" ht="35.25" customHeight="1" x14ac:dyDescent="0.3">
      <c r="A87" s="109" t="s">
        <v>147</v>
      </c>
      <c r="B87" s="34" t="s">
        <v>148</v>
      </c>
      <c r="C87" s="85" t="s">
        <v>50</v>
      </c>
      <c r="D87" s="21">
        <v>0.37</v>
      </c>
      <c r="E87" s="21">
        <v>0.39</v>
      </c>
      <c r="F87" s="122">
        <f t="shared" si="5"/>
        <v>105.40540540540542</v>
      </c>
    </row>
    <row r="88" spans="1:6" ht="42" customHeight="1" x14ac:dyDescent="0.3">
      <c r="A88" s="109">
        <v>44</v>
      </c>
      <c r="B88" s="34" t="s">
        <v>102</v>
      </c>
      <c r="C88" s="85" t="s">
        <v>103</v>
      </c>
      <c r="D88" s="21">
        <v>1102.9659999999999</v>
      </c>
      <c r="E88" s="21">
        <v>1805.8340000000001</v>
      </c>
      <c r="F88" s="122">
        <f>E88/D88*100</f>
        <v>163.72526442338207</v>
      </c>
    </row>
    <row r="89" spans="1:6" ht="55.5" customHeight="1" x14ac:dyDescent="0.3">
      <c r="A89" s="113">
        <v>45</v>
      </c>
      <c r="B89" s="114" t="s">
        <v>104</v>
      </c>
      <c r="C89" s="115" t="s">
        <v>17</v>
      </c>
      <c r="D89" s="116">
        <v>62.3</v>
      </c>
      <c r="E89" s="116">
        <v>103.8</v>
      </c>
      <c r="F89" s="117">
        <f>E89/D89*100</f>
        <v>166.61316211878011</v>
      </c>
    </row>
    <row r="90" spans="1:6" ht="49.5" customHeight="1" x14ac:dyDescent="0.3">
      <c r="A90" s="72">
        <v>46</v>
      </c>
      <c r="B90" s="34" t="s">
        <v>91</v>
      </c>
      <c r="C90" s="49" t="s">
        <v>83</v>
      </c>
      <c r="D90" s="39">
        <v>427</v>
      </c>
      <c r="E90" s="39">
        <v>480</v>
      </c>
      <c r="F90" s="59">
        <f>E90/D90*100</f>
        <v>112.41217798594847</v>
      </c>
    </row>
    <row r="91" spans="1:6" ht="41.25" customHeight="1" x14ac:dyDescent="0.3">
      <c r="A91" s="72" t="s">
        <v>145</v>
      </c>
      <c r="B91" s="34" t="s">
        <v>92</v>
      </c>
      <c r="C91" s="50" t="s">
        <v>83</v>
      </c>
      <c r="D91" s="52">
        <v>350</v>
      </c>
      <c r="E91" s="52">
        <v>401</v>
      </c>
      <c r="F91" s="59">
        <f t="shared" ref="F91:F95" si="6">E91/D91*100</f>
        <v>114.57142857142857</v>
      </c>
    </row>
    <row r="92" spans="1:6" ht="34.5" customHeight="1" x14ac:dyDescent="0.3">
      <c r="A92" s="72" t="s">
        <v>146</v>
      </c>
      <c r="B92" s="51" t="s">
        <v>93</v>
      </c>
      <c r="C92" s="52" t="s">
        <v>83</v>
      </c>
      <c r="D92" s="58">
        <v>77</v>
      </c>
      <c r="E92" s="39">
        <v>79</v>
      </c>
      <c r="F92" s="59">
        <f t="shared" si="6"/>
        <v>102.59740259740259</v>
      </c>
    </row>
    <row r="93" spans="1:6" ht="103.5" customHeight="1" x14ac:dyDescent="0.3">
      <c r="A93" s="72">
        <v>47</v>
      </c>
      <c r="B93" s="35" t="s">
        <v>101</v>
      </c>
      <c r="C93" s="42" t="s">
        <v>68</v>
      </c>
      <c r="D93" s="39">
        <v>94</v>
      </c>
      <c r="E93" s="39">
        <v>94</v>
      </c>
      <c r="F93" s="59">
        <f t="shared" si="6"/>
        <v>100</v>
      </c>
    </row>
    <row r="94" spans="1:6" ht="38.25" customHeight="1" x14ac:dyDescent="0.3">
      <c r="A94" s="72">
        <v>48</v>
      </c>
      <c r="B94" s="35" t="s">
        <v>69</v>
      </c>
      <c r="C94" s="16" t="s">
        <v>68</v>
      </c>
      <c r="D94" s="21">
        <v>274</v>
      </c>
      <c r="E94" s="21">
        <v>182</v>
      </c>
      <c r="F94" s="59">
        <f t="shared" si="6"/>
        <v>66.423357664233578</v>
      </c>
    </row>
    <row r="95" spans="1:6" ht="65.25" customHeight="1" x14ac:dyDescent="0.3">
      <c r="A95" s="17">
        <v>49</v>
      </c>
      <c r="B95" s="57" t="s">
        <v>85</v>
      </c>
      <c r="C95" s="44" t="s">
        <v>84</v>
      </c>
      <c r="D95" s="21">
        <v>11</v>
      </c>
      <c r="E95" s="21">
        <v>7</v>
      </c>
      <c r="F95" s="61">
        <f t="shared" si="6"/>
        <v>63.636363636363633</v>
      </c>
    </row>
    <row r="96" spans="1:6" ht="57.75" customHeight="1" x14ac:dyDescent="0.3">
      <c r="A96" s="17">
        <v>50</v>
      </c>
      <c r="B96" s="57" t="s">
        <v>86</v>
      </c>
      <c r="C96" s="44" t="s">
        <v>17</v>
      </c>
      <c r="D96" s="56" t="s">
        <v>161</v>
      </c>
      <c r="E96" s="56" t="s">
        <v>160</v>
      </c>
      <c r="F96" s="131">
        <f>E96/D96*100</f>
        <v>73.727647867950481</v>
      </c>
    </row>
    <row r="97" spans="1:6" ht="46.5" customHeight="1" x14ac:dyDescent="0.25">
      <c r="A97" s="277" t="s">
        <v>143</v>
      </c>
      <c r="B97" s="277"/>
      <c r="C97" s="277"/>
      <c r="D97" s="277"/>
      <c r="E97" s="277"/>
      <c r="F97" s="278"/>
    </row>
    <row r="98" spans="1:6" ht="46.5" customHeight="1" x14ac:dyDescent="0.25">
      <c r="A98" s="4" t="s">
        <v>3</v>
      </c>
      <c r="B98" s="4" t="s">
        <v>4</v>
      </c>
      <c r="C98" s="5" t="s">
        <v>5</v>
      </c>
      <c r="D98" s="6" t="s">
        <v>114</v>
      </c>
      <c r="E98" s="6" t="s">
        <v>117</v>
      </c>
      <c r="F98" s="22" t="s">
        <v>88</v>
      </c>
    </row>
    <row r="99" spans="1:6" ht="40.5" x14ac:dyDescent="0.3">
      <c r="A99" s="73">
        <v>51</v>
      </c>
      <c r="B99" s="35" t="s">
        <v>76</v>
      </c>
      <c r="C99" s="16" t="s">
        <v>52</v>
      </c>
      <c r="D99" s="16">
        <v>28</v>
      </c>
      <c r="E99" s="16">
        <v>31</v>
      </c>
      <c r="F99" s="62">
        <f>E99/D99*100</f>
        <v>110.71428571428572</v>
      </c>
    </row>
    <row r="100" spans="1:6" ht="20.25" x14ac:dyDescent="0.3">
      <c r="A100" s="71"/>
      <c r="B100" s="36" t="s">
        <v>57</v>
      </c>
      <c r="C100" s="16" t="s">
        <v>52</v>
      </c>
      <c r="D100" s="16">
        <v>5</v>
      </c>
      <c r="E100" s="16">
        <v>6</v>
      </c>
      <c r="F100" s="62">
        <f t="shared" ref="F100:F119" si="7">E100/D100*100</f>
        <v>120</v>
      </c>
    </row>
    <row r="101" spans="1:6" ht="20.25" x14ac:dyDescent="0.3">
      <c r="A101" s="71"/>
      <c r="B101" s="36" t="s">
        <v>58</v>
      </c>
      <c r="C101" s="16" t="s">
        <v>52</v>
      </c>
      <c r="D101" s="16">
        <v>20</v>
      </c>
      <c r="E101" s="16">
        <v>21</v>
      </c>
      <c r="F101" s="62">
        <f t="shared" si="7"/>
        <v>105</v>
      </c>
    </row>
    <row r="102" spans="1:6" ht="20.25" x14ac:dyDescent="0.3">
      <c r="A102" s="71"/>
      <c r="B102" s="36" t="s">
        <v>59</v>
      </c>
      <c r="C102" s="16" t="s">
        <v>52</v>
      </c>
      <c r="D102" s="16">
        <v>3</v>
      </c>
      <c r="E102" s="16">
        <v>3</v>
      </c>
      <c r="F102" s="62">
        <f t="shared" si="7"/>
        <v>100</v>
      </c>
    </row>
    <row r="103" spans="1:6" ht="20.25" x14ac:dyDescent="0.3">
      <c r="A103" s="74">
        <v>52</v>
      </c>
      <c r="B103" s="35" t="s">
        <v>60</v>
      </c>
      <c r="C103" s="16" t="s">
        <v>52</v>
      </c>
      <c r="D103" s="16">
        <v>1</v>
      </c>
      <c r="E103" s="16">
        <v>1</v>
      </c>
      <c r="F103" s="62">
        <f t="shared" si="7"/>
        <v>100</v>
      </c>
    </row>
    <row r="104" spans="1:6" ht="20.25" x14ac:dyDescent="0.3">
      <c r="A104" s="74">
        <v>53</v>
      </c>
      <c r="B104" s="35" t="s">
        <v>61</v>
      </c>
      <c r="C104" s="16" t="s">
        <v>51</v>
      </c>
      <c r="D104" s="15">
        <v>4812</v>
      </c>
      <c r="E104" s="15">
        <v>6196</v>
      </c>
      <c r="F104" s="62">
        <f t="shared" si="7"/>
        <v>128.76142975893598</v>
      </c>
    </row>
    <row r="105" spans="1:6" ht="20.25" x14ac:dyDescent="0.3">
      <c r="A105" s="74"/>
      <c r="B105" s="36" t="s">
        <v>57</v>
      </c>
      <c r="C105" s="16" t="s">
        <v>51</v>
      </c>
      <c r="D105" s="16">
        <v>1897</v>
      </c>
      <c r="E105" s="16">
        <v>2713</v>
      </c>
      <c r="F105" s="62">
        <f t="shared" si="7"/>
        <v>143.0152872957301</v>
      </c>
    </row>
    <row r="106" spans="1:6" ht="20.25" x14ac:dyDescent="0.3">
      <c r="A106" s="74"/>
      <c r="B106" s="36" t="s">
        <v>72</v>
      </c>
      <c r="C106" s="16" t="s">
        <v>51</v>
      </c>
      <c r="D106" s="16">
        <v>2915</v>
      </c>
      <c r="E106" s="16">
        <v>3483</v>
      </c>
      <c r="F106" s="62">
        <f t="shared" si="7"/>
        <v>119.48542024013722</v>
      </c>
    </row>
    <row r="107" spans="1:6" ht="20.25" x14ac:dyDescent="0.3">
      <c r="A107" s="74">
        <v>54</v>
      </c>
      <c r="B107" s="36" t="s">
        <v>99</v>
      </c>
      <c r="C107" s="16" t="s">
        <v>17</v>
      </c>
      <c r="D107" s="16">
        <v>9005</v>
      </c>
      <c r="E107" s="16">
        <v>9861.6</v>
      </c>
      <c r="F107" s="62">
        <f t="shared" si="7"/>
        <v>109.51249305941144</v>
      </c>
    </row>
    <row r="108" spans="1:6" ht="44.25" customHeight="1" x14ac:dyDescent="0.3">
      <c r="A108" s="74">
        <v>55</v>
      </c>
      <c r="B108" s="36" t="s">
        <v>62</v>
      </c>
      <c r="C108" s="16" t="s">
        <v>63</v>
      </c>
      <c r="D108" s="15">
        <v>126</v>
      </c>
      <c r="E108" s="15">
        <v>98</v>
      </c>
      <c r="F108" s="62">
        <f t="shared" si="7"/>
        <v>77.777777777777786</v>
      </c>
    </row>
    <row r="109" spans="1:6" ht="20.25" x14ac:dyDescent="0.3">
      <c r="A109" s="74"/>
      <c r="B109" s="36" t="s">
        <v>64</v>
      </c>
      <c r="C109" s="15" t="s">
        <v>65</v>
      </c>
      <c r="D109" s="38">
        <v>5294</v>
      </c>
      <c r="E109" s="38">
        <v>7349.2</v>
      </c>
      <c r="F109" s="62">
        <f t="shared" si="7"/>
        <v>138.82130714015867</v>
      </c>
    </row>
    <row r="110" spans="1:6" ht="20.25" x14ac:dyDescent="0.3">
      <c r="A110" s="74">
        <v>56</v>
      </c>
      <c r="B110" s="35" t="s">
        <v>74</v>
      </c>
      <c r="C110" s="15" t="s">
        <v>17</v>
      </c>
      <c r="D110" s="16">
        <v>21924</v>
      </c>
      <c r="E110" s="16">
        <v>22350.7</v>
      </c>
      <c r="F110" s="62">
        <f t="shared" si="7"/>
        <v>101.94626892902757</v>
      </c>
    </row>
    <row r="111" spans="1:6" ht="20.25" x14ac:dyDescent="0.3">
      <c r="A111" s="74"/>
      <c r="B111" s="36" t="s">
        <v>66</v>
      </c>
      <c r="C111" s="15" t="s">
        <v>17</v>
      </c>
      <c r="D111" s="16">
        <v>19585</v>
      </c>
      <c r="E111" s="16">
        <v>22247.200000000001</v>
      </c>
      <c r="F111" s="62">
        <f t="shared" si="7"/>
        <v>113.59305591013531</v>
      </c>
    </row>
    <row r="112" spans="1:6" ht="27" customHeight="1" x14ac:dyDescent="0.3">
      <c r="A112" s="74"/>
      <c r="B112" s="36" t="s">
        <v>80</v>
      </c>
      <c r="C112" s="15" t="s">
        <v>17</v>
      </c>
      <c r="D112" s="16">
        <v>24159.93</v>
      </c>
      <c r="E112" s="16">
        <v>26099.5</v>
      </c>
      <c r="F112" s="62">
        <f t="shared" si="7"/>
        <v>108.02804478324232</v>
      </c>
    </row>
    <row r="113" spans="1:11" ht="27" customHeight="1" x14ac:dyDescent="0.3">
      <c r="A113" s="74"/>
      <c r="B113" s="36" t="s">
        <v>77</v>
      </c>
      <c r="C113" s="15" t="s">
        <v>17</v>
      </c>
      <c r="D113" s="16">
        <v>21193.8</v>
      </c>
      <c r="E113" s="16">
        <v>25979.4</v>
      </c>
      <c r="F113" s="62">
        <f t="shared" si="7"/>
        <v>122.58018854570678</v>
      </c>
    </row>
    <row r="114" spans="1:11" ht="28.5" customHeight="1" x14ac:dyDescent="0.3">
      <c r="A114" s="74">
        <v>57</v>
      </c>
      <c r="B114" s="35" t="s">
        <v>75</v>
      </c>
      <c r="C114" s="15" t="s">
        <v>17</v>
      </c>
      <c r="D114" s="16">
        <v>170</v>
      </c>
      <c r="E114" s="16">
        <v>125</v>
      </c>
      <c r="F114" s="62">
        <f t="shared" si="7"/>
        <v>73.529411764705884</v>
      </c>
    </row>
    <row r="115" spans="1:11" ht="27" customHeight="1" x14ac:dyDescent="0.3">
      <c r="A115" s="74"/>
      <c r="B115" s="36" t="s">
        <v>81</v>
      </c>
      <c r="C115" s="15" t="s">
        <v>17</v>
      </c>
      <c r="D115" s="16">
        <v>117.5</v>
      </c>
      <c r="E115" s="16">
        <v>125</v>
      </c>
      <c r="F115" s="62">
        <f t="shared" si="7"/>
        <v>106.38297872340425</v>
      </c>
    </row>
    <row r="116" spans="1:11" ht="27" customHeight="1" x14ac:dyDescent="0.3">
      <c r="A116" s="74">
        <v>58</v>
      </c>
      <c r="B116" s="35" t="s">
        <v>67</v>
      </c>
      <c r="C116" s="15" t="s">
        <v>17</v>
      </c>
      <c r="D116" s="16">
        <v>5092</v>
      </c>
      <c r="E116" s="16">
        <v>8876.5</v>
      </c>
      <c r="F116" s="62">
        <f t="shared" si="7"/>
        <v>174.32246661429693</v>
      </c>
    </row>
    <row r="117" spans="1:11" ht="29.25" customHeight="1" x14ac:dyDescent="0.3">
      <c r="A117" s="74">
        <v>59</v>
      </c>
      <c r="B117" s="35" t="s">
        <v>73</v>
      </c>
      <c r="C117" s="15" t="s">
        <v>17</v>
      </c>
      <c r="D117" s="16">
        <v>16356.8</v>
      </c>
      <c r="E117" s="16">
        <v>17820.7</v>
      </c>
      <c r="F117" s="62">
        <f t="shared" si="7"/>
        <v>108.94979458084713</v>
      </c>
    </row>
    <row r="118" spans="1:11" ht="48.75" customHeight="1" x14ac:dyDescent="0.3">
      <c r="A118" s="74">
        <v>60</v>
      </c>
      <c r="B118" s="35" t="s">
        <v>78</v>
      </c>
      <c r="C118" s="15" t="s">
        <v>17</v>
      </c>
      <c r="D118" s="16">
        <v>14361</v>
      </c>
      <c r="E118" s="16">
        <v>14522.6</v>
      </c>
      <c r="F118" s="62">
        <f t="shared" si="7"/>
        <v>101.12526982800641</v>
      </c>
    </row>
    <row r="119" spans="1:11" ht="45" customHeight="1" x14ac:dyDescent="0.3">
      <c r="A119" s="75">
        <v>61</v>
      </c>
      <c r="B119" s="35" t="s">
        <v>79</v>
      </c>
      <c r="C119" s="15" t="s">
        <v>17</v>
      </c>
      <c r="D119" s="16">
        <v>44150</v>
      </c>
      <c r="E119" s="16">
        <v>5689</v>
      </c>
      <c r="F119" s="62">
        <f t="shared" si="7"/>
        <v>12.885617214043036</v>
      </c>
    </row>
    <row r="120" spans="1:11" ht="37.5" customHeight="1" x14ac:dyDescent="0.3">
      <c r="A120" s="75">
        <v>62</v>
      </c>
      <c r="B120" s="35" t="s">
        <v>100</v>
      </c>
      <c r="C120" s="35" t="s">
        <v>12</v>
      </c>
      <c r="D120" s="70" t="s">
        <v>116</v>
      </c>
      <c r="E120" s="81">
        <v>0.75</v>
      </c>
      <c r="F120" s="63"/>
    </row>
    <row r="121" spans="1:11" ht="30" customHeight="1" x14ac:dyDescent="0.25">
      <c r="A121" s="279" t="s">
        <v>144</v>
      </c>
      <c r="B121" s="280"/>
      <c r="C121" s="280"/>
      <c r="D121" s="280"/>
      <c r="E121" s="280"/>
      <c r="F121" s="280"/>
    </row>
    <row r="122" spans="1:11" ht="63" customHeight="1" x14ac:dyDescent="0.25">
      <c r="A122" s="80" t="s">
        <v>3</v>
      </c>
      <c r="B122" s="76" t="s">
        <v>4</v>
      </c>
      <c r="C122" s="5" t="s">
        <v>5</v>
      </c>
      <c r="D122" s="6" t="s">
        <v>114</v>
      </c>
      <c r="E122" s="6" t="s">
        <v>117</v>
      </c>
      <c r="F122" s="22" t="s">
        <v>88</v>
      </c>
    </row>
    <row r="123" spans="1:11" ht="41.25" customHeight="1" x14ac:dyDescent="0.3">
      <c r="A123" s="73">
        <v>63</v>
      </c>
      <c r="B123" s="88" t="s">
        <v>121</v>
      </c>
      <c r="C123" s="15" t="s">
        <v>51</v>
      </c>
      <c r="D123" s="15">
        <v>1648</v>
      </c>
      <c r="E123" s="15">
        <v>1637</v>
      </c>
      <c r="F123" s="63">
        <f>E123*100/D123</f>
        <v>99.332524271844662</v>
      </c>
    </row>
    <row r="124" spans="1:11" ht="39.75" customHeight="1" x14ac:dyDescent="0.3">
      <c r="A124" s="73">
        <v>63.1</v>
      </c>
      <c r="B124" s="88" t="s">
        <v>122</v>
      </c>
      <c r="C124" s="15" t="s">
        <v>51</v>
      </c>
      <c r="D124" s="15">
        <v>25</v>
      </c>
      <c r="E124" s="15">
        <v>25</v>
      </c>
      <c r="F124" s="63">
        <f t="shared" ref="F124:F137" si="8">E124*100/D124</f>
        <v>100</v>
      </c>
    </row>
    <row r="125" spans="1:11" ht="41.25" customHeight="1" x14ac:dyDescent="0.3">
      <c r="A125" s="74">
        <v>64</v>
      </c>
      <c r="B125" s="88" t="s">
        <v>105</v>
      </c>
      <c r="C125" s="15" t="s">
        <v>51</v>
      </c>
      <c r="D125" s="85">
        <v>636</v>
      </c>
      <c r="E125" s="85">
        <v>627</v>
      </c>
      <c r="F125" s="63">
        <f t="shared" si="8"/>
        <v>98.584905660377359</v>
      </c>
    </row>
    <row r="126" spans="1:11" ht="50.25" customHeight="1" x14ac:dyDescent="0.3">
      <c r="A126" s="73">
        <v>65</v>
      </c>
      <c r="B126" s="88" t="s">
        <v>106</v>
      </c>
      <c r="C126" s="15" t="s">
        <v>51</v>
      </c>
      <c r="D126" s="85">
        <v>0</v>
      </c>
      <c r="E126" s="85">
        <v>0</v>
      </c>
      <c r="F126" s="63"/>
      <c r="I126" s="93"/>
      <c r="J126" s="94"/>
      <c r="K126" s="95"/>
    </row>
    <row r="127" spans="1:11" ht="87" customHeight="1" x14ac:dyDescent="0.3">
      <c r="A127" s="73">
        <v>66</v>
      </c>
      <c r="B127" s="88" t="s">
        <v>127</v>
      </c>
      <c r="C127" s="15" t="s">
        <v>51</v>
      </c>
      <c r="D127" s="15">
        <v>86</v>
      </c>
      <c r="E127" s="15">
        <v>126</v>
      </c>
      <c r="F127" s="63">
        <f t="shared" si="8"/>
        <v>146.51162790697674</v>
      </c>
      <c r="I127" s="96"/>
      <c r="J127" s="95"/>
      <c r="K127" s="97"/>
    </row>
    <row r="128" spans="1:11" ht="48.75" customHeight="1" x14ac:dyDescent="0.3">
      <c r="A128" s="74">
        <v>67</v>
      </c>
      <c r="B128" s="88" t="s">
        <v>107</v>
      </c>
      <c r="C128" s="15" t="s">
        <v>16</v>
      </c>
      <c r="D128" s="15">
        <v>7343</v>
      </c>
      <c r="E128" s="15">
        <v>9373</v>
      </c>
      <c r="F128" s="63">
        <f t="shared" si="8"/>
        <v>127.64537654909438</v>
      </c>
      <c r="I128" s="93"/>
      <c r="J128" s="32"/>
      <c r="K128" s="97"/>
    </row>
    <row r="129" spans="1:6" ht="68.25" customHeight="1" x14ac:dyDescent="0.3">
      <c r="A129" s="73">
        <v>68</v>
      </c>
      <c r="B129" s="88" t="s">
        <v>123</v>
      </c>
      <c r="C129" s="15" t="s">
        <v>16</v>
      </c>
      <c r="D129" s="15">
        <v>7234</v>
      </c>
      <c r="E129" s="15">
        <v>9232</v>
      </c>
      <c r="F129" s="63">
        <f t="shared" si="8"/>
        <v>127.6195742327896</v>
      </c>
    </row>
    <row r="130" spans="1:6" ht="45" customHeight="1" x14ac:dyDescent="0.3">
      <c r="A130" s="73">
        <v>69</v>
      </c>
      <c r="B130" s="88" t="s">
        <v>108</v>
      </c>
      <c r="C130" s="15" t="s">
        <v>16</v>
      </c>
      <c r="D130" s="15">
        <v>6785</v>
      </c>
      <c r="E130" s="15">
        <v>6905</v>
      </c>
      <c r="F130" s="63">
        <f t="shared" si="8"/>
        <v>101.76860722181283</v>
      </c>
    </row>
    <row r="131" spans="1:6" ht="40.5" x14ac:dyDescent="0.3">
      <c r="A131" s="86">
        <v>7</v>
      </c>
      <c r="B131" s="89" t="s">
        <v>109</v>
      </c>
      <c r="C131" s="83" t="s">
        <v>12</v>
      </c>
      <c r="D131" s="90">
        <v>100</v>
      </c>
      <c r="E131" s="90">
        <v>100</v>
      </c>
      <c r="F131" s="63">
        <f t="shared" si="8"/>
        <v>100</v>
      </c>
    </row>
    <row r="132" spans="1:6" ht="101.25" x14ac:dyDescent="0.3">
      <c r="A132" s="86">
        <v>64</v>
      </c>
      <c r="B132" s="89" t="s">
        <v>124</v>
      </c>
      <c r="C132" s="83" t="s">
        <v>12</v>
      </c>
      <c r="D132" s="87">
        <v>61</v>
      </c>
      <c r="E132" s="87">
        <v>61</v>
      </c>
      <c r="F132" s="63"/>
    </row>
    <row r="133" spans="1:6" ht="40.5" x14ac:dyDescent="0.3">
      <c r="A133" s="72">
        <v>65</v>
      </c>
      <c r="B133" s="88" t="s">
        <v>125</v>
      </c>
      <c r="C133" s="84" t="s">
        <v>16</v>
      </c>
      <c r="D133" s="84">
        <v>45.54</v>
      </c>
      <c r="E133" s="84">
        <v>44.67</v>
      </c>
      <c r="F133" s="63">
        <f t="shared" si="8"/>
        <v>98.089591567852437</v>
      </c>
    </row>
    <row r="134" spans="1:6" ht="40.5" x14ac:dyDescent="0.3">
      <c r="A134" s="86">
        <v>66</v>
      </c>
      <c r="B134" s="88" t="s">
        <v>126</v>
      </c>
      <c r="C134" s="84" t="s">
        <v>16</v>
      </c>
      <c r="D134" s="84">
        <v>54.82</v>
      </c>
      <c r="E134" s="84">
        <v>45.84</v>
      </c>
      <c r="F134" s="63">
        <f t="shared" si="8"/>
        <v>83.619117110543598</v>
      </c>
    </row>
    <row r="135" spans="1:6" ht="60.75" x14ac:dyDescent="0.3">
      <c r="A135" s="72">
        <v>67</v>
      </c>
      <c r="B135" s="91" t="s">
        <v>128</v>
      </c>
      <c r="C135" s="84" t="s">
        <v>16</v>
      </c>
      <c r="D135" s="87">
        <v>25654</v>
      </c>
      <c r="E135" s="87">
        <v>26951</v>
      </c>
      <c r="F135" s="63">
        <f t="shared" si="8"/>
        <v>105.05574179465191</v>
      </c>
    </row>
    <row r="136" spans="1:6" ht="81" x14ac:dyDescent="0.3">
      <c r="A136" s="86">
        <v>68</v>
      </c>
      <c r="B136" s="91" t="s">
        <v>129</v>
      </c>
      <c r="C136" s="84" t="s">
        <v>16</v>
      </c>
      <c r="D136" s="87">
        <v>21950</v>
      </c>
      <c r="E136" s="87">
        <v>24794</v>
      </c>
      <c r="F136" s="63">
        <f t="shared" si="8"/>
        <v>112.95671981776765</v>
      </c>
    </row>
    <row r="137" spans="1:6" ht="81" x14ac:dyDescent="0.3">
      <c r="A137" s="72">
        <v>69</v>
      </c>
      <c r="B137" s="91" t="s">
        <v>130</v>
      </c>
      <c r="C137" s="84" t="s">
        <v>16</v>
      </c>
      <c r="D137" s="87">
        <v>22934</v>
      </c>
      <c r="E137" s="87">
        <v>27785</v>
      </c>
      <c r="F137" s="63">
        <f t="shared" si="8"/>
        <v>121.15200139530828</v>
      </c>
    </row>
    <row r="138" spans="1:6" ht="20.25" x14ac:dyDescent="0.3">
      <c r="A138" s="86">
        <v>70</v>
      </c>
      <c r="B138" s="77" t="s">
        <v>110</v>
      </c>
      <c r="C138" s="69"/>
      <c r="D138" s="82"/>
      <c r="E138" s="82"/>
      <c r="F138" s="92"/>
    </row>
    <row r="139" spans="1:6" ht="20.25" x14ac:dyDescent="0.3">
      <c r="A139" s="72">
        <v>71</v>
      </c>
      <c r="B139" s="78" t="s">
        <v>112</v>
      </c>
      <c r="C139" s="45" t="s">
        <v>16</v>
      </c>
      <c r="D139" s="85">
        <v>18790</v>
      </c>
      <c r="E139" s="85">
        <v>26931</v>
      </c>
      <c r="F139" s="98">
        <f>E139/D139*100</f>
        <v>143.32623736029802</v>
      </c>
    </row>
    <row r="140" spans="1:6" ht="20.25" x14ac:dyDescent="0.3">
      <c r="A140" s="86">
        <v>72</v>
      </c>
      <c r="B140" s="79" t="s">
        <v>111</v>
      </c>
      <c r="C140" s="45" t="s">
        <v>16</v>
      </c>
      <c r="D140" s="85">
        <v>23047</v>
      </c>
      <c r="E140" s="85">
        <v>26577</v>
      </c>
      <c r="F140" s="98">
        <f>E140/D140*100</f>
        <v>115.31652709680218</v>
      </c>
    </row>
    <row r="141" spans="1:6" x14ac:dyDescent="0.25">
      <c r="B141" s="68"/>
      <c r="C141" s="68"/>
    </row>
  </sheetData>
  <sheetProtection selectLockedCells="1" selectUnlockedCells="1"/>
  <mergeCells count="9">
    <mergeCell ref="A97:F97"/>
    <mergeCell ref="A121:F121"/>
    <mergeCell ref="A84:F84"/>
    <mergeCell ref="A41:F41"/>
    <mergeCell ref="A1:F1"/>
    <mergeCell ref="A2:F2"/>
    <mergeCell ref="A3:F3"/>
    <mergeCell ref="A4:F4"/>
    <mergeCell ref="A60:F60"/>
  </mergeCells>
  <pageMargins left="0.59055118110236227" right="0.74803149606299213" top="0.39370078740157483" bottom="0.39370078740157483" header="0.11811023622047245" footer="0.11811023622047245"/>
  <pageSetup paperSize="9" scale="74" firstPageNumber="0" orientation="portrait" horizontalDpi="300" verticalDpi="300" r:id="rId1"/>
  <headerFooter alignWithMargins="0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3"/>
  <sheetViews>
    <sheetView workbookViewId="0">
      <selection activeCell="F12" sqref="F12"/>
    </sheetView>
  </sheetViews>
  <sheetFormatPr defaultColWidth="9.140625" defaultRowHeight="18" x14ac:dyDescent="0.25"/>
  <cols>
    <col min="1" max="1" width="8.7109375" style="2" customWidth="1"/>
    <col min="2" max="2" width="52.140625" style="37" customWidth="1"/>
    <col min="3" max="3" width="10.85546875" style="2" customWidth="1"/>
    <col min="4" max="4" width="17.5703125" style="2" customWidth="1"/>
    <col min="5" max="5" width="16.28515625" style="2" customWidth="1"/>
    <col min="6" max="6" width="15.28515625" style="23" customWidth="1"/>
    <col min="7" max="16384" width="9.140625" style="2"/>
  </cols>
  <sheetData>
    <row r="1" spans="1:8" ht="20.25" x14ac:dyDescent="0.25">
      <c r="A1" s="287" t="s">
        <v>0</v>
      </c>
      <c r="B1" s="287"/>
      <c r="C1" s="287"/>
      <c r="D1" s="287"/>
      <c r="E1" s="287"/>
      <c r="F1" s="287"/>
      <c r="G1" s="1"/>
      <c r="H1" s="1"/>
    </row>
    <row r="2" spans="1:8" ht="20.25" x14ac:dyDescent="0.25">
      <c r="A2" s="287" t="s">
        <v>1</v>
      </c>
      <c r="B2" s="287"/>
      <c r="C2" s="287"/>
      <c r="D2" s="287"/>
      <c r="E2" s="287"/>
      <c r="F2" s="287"/>
      <c r="G2" s="1"/>
      <c r="H2" s="1"/>
    </row>
    <row r="3" spans="1:8" ht="20.25" x14ac:dyDescent="0.25">
      <c r="A3" s="287" t="s">
        <v>2</v>
      </c>
      <c r="B3" s="287"/>
      <c r="C3" s="287"/>
      <c r="D3" s="287"/>
      <c r="E3" s="287"/>
      <c r="F3" s="287"/>
      <c r="G3" s="1"/>
      <c r="H3" s="1"/>
    </row>
    <row r="4" spans="1:8" ht="20.25" customHeight="1" x14ac:dyDescent="0.3">
      <c r="A4" s="287" t="s">
        <v>162</v>
      </c>
      <c r="B4" s="287"/>
      <c r="C4" s="287"/>
      <c r="D4" s="287"/>
      <c r="E4" s="287"/>
      <c r="F4" s="287"/>
      <c r="G4" s="3"/>
      <c r="H4" s="3"/>
    </row>
    <row r="5" spans="1:8" ht="54" customHeight="1" x14ac:dyDescent="0.25">
      <c r="A5" s="4" t="s">
        <v>3</v>
      </c>
      <c r="B5" s="4" t="s">
        <v>4</v>
      </c>
      <c r="C5" s="5" t="s">
        <v>5</v>
      </c>
      <c r="D5" s="6" t="s">
        <v>117</v>
      </c>
      <c r="E5" s="6" t="s">
        <v>163</v>
      </c>
      <c r="F5" s="22" t="s">
        <v>164</v>
      </c>
    </row>
    <row r="6" spans="1:8" ht="81" x14ac:dyDescent="0.25">
      <c r="A6" s="46">
        <v>1</v>
      </c>
      <c r="B6" s="47" t="s">
        <v>131</v>
      </c>
      <c r="C6" s="45" t="s">
        <v>7</v>
      </c>
      <c r="D6" s="48">
        <v>1841</v>
      </c>
      <c r="E6" s="48">
        <v>1486</v>
      </c>
      <c r="F6" s="60">
        <f>E6/D6*100</f>
        <v>80.717001629549159</v>
      </c>
    </row>
    <row r="7" spans="1:8" ht="36" x14ac:dyDescent="0.25">
      <c r="A7" s="46">
        <v>2</v>
      </c>
      <c r="B7" s="47" t="s">
        <v>94</v>
      </c>
      <c r="C7" s="45" t="s">
        <v>7</v>
      </c>
      <c r="D7" s="48">
        <v>2597</v>
      </c>
      <c r="E7" s="48">
        <v>2275</v>
      </c>
      <c r="F7" s="60">
        <f t="shared" ref="F7:F39" si="0">E7/D7*100</f>
        <v>87.601078167115901</v>
      </c>
    </row>
    <row r="8" spans="1:8" ht="56.25" x14ac:dyDescent="0.25">
      <c r="A8" s="46">
        <v>3</v>
      </c>
      <c r="B8" s="47" t="s">
        <v>95</v>
      </c>
      <c r="C8" s="45" t="s">
        <v>7</v>
      </c>
      <c r="D8" s="48">
        <v>812.5</v>
      </c>
      <c r="E8" s="48">
        <v>843.2</v>
      </c>
      <c r="F8" s="60">
        <f t="shared" si="0"/>
        <v>103.77846153846156</v>
      </c>
    </row>
    <row r="9" spans="1:8" ht="26.25" customHeight="1" x14ac:dyDescent="0.3">
      <c r="A9" s="53">
        <v>4</v>
      </c>
      <c r="B9" s="24" t="s">
        <v>6</v>
      </c>
      <c r="C9" s="7" t="s">
        <v>7</v>
      </c>
      <c r="D9" s="8">
        <v>2435</v>
      </c>
      <c r="E9" s="8">
        <v>2605.4899999999998</v>
      </c>
      <c r="F9" s="133">
        <f t="shared" si="0"/>
        <v>107.00164271047228</v>
      </c>
    </row>
    <row r="10" spans="1:8" ht="21.75" customHeight="1" x14ac:dyDescent="0.3">
      <c r="A10" s="8"/>
      <c r="B10" s="25" t="s">
        <v>8</v>
      </c>
      <c r="C10" s="7"/>
      <c r="D10" s="8">
        <v>65.36</v>
      </c>
      <c r="E10" s="8">
        <v>52.15</v>
      </c>
      <c r="F10" s="133">
        <f t="shared" si="0"/>
        <v>79.788861689106483</v>
      </c>
    </row>
    <row r="11" spans="1:8" ht="22.5" customHeight="1" x14ac:dyDescent="0.3">
      <c r="A11" s="53">
        <v>5</v>
      </c>
      <c r="B11" s="24" t="s">
        <v>9</v>
      </c>
      <c r="C11" s="7" t="s">
        <v>7</v>
      </c>
      <c r="D11" s="8">
        <v>34.56</v>
      </c>
      <c r="E11" s="8">
        <v>33.97</v>
      </c>
      <c r="F11" s="133">
        <f t="shared" si="0"/>
        <v>98.292824074074062</v>
      </c>
    </row>
    <row r="12" spans="1:8" ht="20.25" x14ac:dyDescent="0.3">
      <c r="A12" s="8"/>
      <c r="B12" s="25" t="s">
        <v>8</v>
      </c>
      <c r="C12" s="7"/>
      <c r="D12" s="8">
        <v>5.78</v>
      </c>
      <c r="E12" s="8">
        <v>3.85</v>
      </c>
      <c r="F12" s="133">
        <f t="shared" si="0"/>
        <v>66.608996539792386</v>
      </c>
    </row>
    <row r="13" spans="1:8" ht="24.75" customHeight="1" x14ac:dyDescent="0.3">
      <c r="A13" s="53">
        <v>6</v>
      </c>
      <c r="B13" s="24" t="s">
        <v>10</v>
      </c>
      <c r="C13" s="7" t="s">
        <v>7</v>
      </c>
      <c r="D13" s="8">
        <v>2469.65</v>
      </c>
      <c r="E13" s="8">
        <v>2639.46</v>
      </c>
      <c r="F13" s="133">
        <f t="shared" si="0"/>
        <v>106.87587309942703</v>
      </c>
    </row>
    <row r="14" spans="1:8" ht="24.75" customHeight="1" x14ac:dyDescent="0.3">
      <c r="A14" s="53">
        <v>7</v>
      </c>
      <c r="B14" s="24" t="s">
        <v>11</v>
      </c>
      <c r="C14" s="7" t="s">
        <v>12</v>
      </c>
      <c r="D14" s="8">
        <v>102</v>
      </c>
      <c r="E14" s="8">
        <v>105.8</v>
      </c>
      <c r="F14" s="133">
        <f t="shared" si="0"/>
        <v>103.72549019607843</v>
      </c>
    </row>
    <row r="15" spans="1:8" ht="43.5" customHeight="1" x14ac:dyDescent="0.3">
      <c r="A15" s="53">
        <v>8</v>
      </c>
      <c r="B15" s="24" t="s">
        <v>13</v>
      </c>
      <c r="C15" s="7" t="s">
        <v>12</v>
      </c>
      <c r="D15" s="101">
        <v>101</v>
      </c>
      <c r="E15" s="101">
        <v>101</v>
      </c>
      <c r="F15" s="133">
        <f t="shared" si="0"/>
        <v>100</v>
      </c>
    </row>
    <row r="16" spans="1:8" ht="48" customHeight="1" x14ac:dyDescent="0.3">
      <c r="A16" s="53">
        <v>9</v>
      </c>
      <c r="B16" s="24" t="s">
        <v>14</v>
      </c>
      <c r="C16" s="7" t="s">
        <v>12</v>
      </c>
      <c r="D16" s="10">
        <v>2.68</v>
      </c>
      <c r="E16" s="10">
        <v>2</v>
      </c>
      <c r="F16" s="133">
        <f t="shared" si="0"/>
        <v>74.626865671641781</v>
      </c>
    </row>
    <row r="17" spans="1:6" ht="29.25" customHeight="1" x14ac:dyDescent="0.3">
      <c r="A17" s="53">
        <v>10</v>
      </c>
      <c r="B17" s="24" t="s">
        <v>15</v>
      </c>
      <c r="C17" s="7" t="s">
        <v>17</v>
      </c>
      <c r="D17" s="10">
        <v>139966.70000000001</v>
      </c>
      <c r="E17" s="10">
        <v>151437.95000000001</v>
      </c>
      <c r="F17" s="133">
        <f t="shared" si="0"/>
        <v>108.19569940564435</v>
      </c>
    </row>
    <row r="18" spans="1:6" ht="21.75" customHeight="1" x14ac:dyDescent="0.3">
      <c r="A18" s="8"/>
      <c r="B18" s="25" t="s">
        <v>8</v>
      </c>
      <c r="C18" s="7" t="s">
        <v>17</v>
      </c>
      <c r="D18" s="10">
        <v>3757</v>
      </c>
      <c r="E18" s="10">
        <v>3031.09</v>
      </c>
      <c r="F18" s="133">
        <f t="shared" si="0"/>
        <v>80.678466861857871</v>
      </c>
    </row>
    <row r="19" spans="1:6" ht="22.5" customHeight="1" x14ac:dyDescent="0.3">
      <c r="A19" s="53">
        <v>11</v>
      </c>
      <c r="B19" s="24" t="s">
        <v>18</v>
      </c>
      <c r="C19" s="7" t="s">
        <v>17</v>
      </c>
      <c r="D19" s="8">
        <v>65734.5</v>
      </c>
      <c r="E19" s="8">
        <v>68082.7</v>
      </c>
      <c r="F19" s="133">
        <f t="shared" si="0"/>
        <v>103.57224897124036</v>
      </c>
    </row>
    <row r="20" spans="1:6" ht="40.5" x14ac:dyDescent="0.3">
      <c r="A20" s="53">
        <v>12</v>
      </c>
      <c r="B20" s="24" t="s">
        <v>19</v>
      </c>
      <c r="C20" s="7" t="s">
        <v>16</v>
      </c>
      <c r="D20" s="10">
        <v>3778.5</v>
      </c>
      <c r="E20" s="10">
        <v>3957.1</v>
      </c>
      <c r="F20" s="133">
        <f t="shared" si="0"/>
        <v>104.72674341669975</v>
      </c>
    </row>
    <row r="21" spans="1:6" ht="40.5" x14ac:dyDescent="0.3">
      <c r="A21" s="4">
        <v>13</v>
      </c>
      <c r="B21" s="26" t="s">
        <v>20</v>
      </c>
      <c r="C21" s="7" t="s">
        <v>17</v>
      </c>
      <c r="D21" s="110">
        <f>SUM(D22:D27)</f>
        <v>64724.5</v>
      </c>
      <c r="E21" s="110">
        <f>SUM(E22:E27)</f>
        <v>61735</v>
      </c>
      <c r="F21" s="133">
        <f t="shared" si="0"/>
        <v>95.381192593222039</v>
      </c>
    </row>
    <row r="22" spans="1:6" ht="40.5" x14ac:dyDescent="0.3">
      <c r="A22" s="4"/>
      <c r="B22" s="66" t="s">
        <v>21</v>
      </c>
      <c r="C22" s="7" t="s">
        <v>17</v>
      </c>
      <c r="D22" s="8">
        <v>22363</v>
      </c>
      <c r="E22" s="8">
        <v>15786</v>
      </c>
      <c r="F22" s="133">
        <f t="shared" si="0"/>
        <v>70.589813531279347</v>
      </c>
    </row>
    <row r="23" spans="1:6" ht="20.25" x14ac:dyDescent="0.3">
      <c r="A23" s="4"/>
      <c r="B23" s="27" t="s">
        <v>22</v>
      </c>
      <c r="C23" s="7" t="s">
        <v>17</v>
      </c>
      <c r="D23" s="8">
        <v>6314</v>
      </c>
      <c r="E23" s="8">
        <v>3713</v>
      </c>
      <c r="F23" s="133">
        <f t="shared" si="0"/>
        <v>58.805828318023444</v>
      </c>
    </row>
    <row r="24" spans="1:6" ht="20.25" x14ac:dyDescent="0.3">
      <c r="A24" s="4"/>
      <c r="B24" s="27" t="s">
        <v>23</v>
      </c>
      <c r="C24" s="7" t="s">
        <v>17</v>
      </c>
      <c r="D24" s="8">
        <v>25516</v>
      </c>
      <c r="E24" s="8">
        <v>16958</v>
      </c>
      <c r="F24" s="133">
        <f t="shared" si="0"/>
        <v>66.460260228875995</v>
      </c>
    </row>
    <row r="25" spans="1:6" ht="20.25" x14ac:dyDescent="0.3">
      <c r="A25" s="5"/>
      <c r="B25" s="27" t="s">
        <v>24</v>
      </c>
      <c r="C25" s="7" t="s">
        <v>17</v>
      </c>
      <c r="D25" s="8">
        <v>10500</v>
      </c>
      <c r="E25" s="8">
        <v>13773</v>
      </c>
      <c r="F25" s="133">
        <f t="shared" si="0"/>
        <v>131.17142857142855</v>
      </c>
    </row>
    <row r="26" spans="1:6" ht="20.25" x14ac:dyDescent="0.3">
      <c r="A26" s="5"/>
      <c r="B26" s="27" t="s">
        <v>171</v>
      </c>
      <c r="C26" s="7" t="s">
        <v>17</v>
      </c>
      <c r="D26" s="8"/>
      <c r="E26" s="8">
        <v>11505</v>
      </c>
      <c r="F26" s="133"/>
    </row>
    <row r="27" spans="1:6" ht="20.25" x14ac:dyDescent="0.3">
      <c r="A27" s="5"/>
      <c r="B27" s="27" t="s">
        <v>25</v>
      </c>
      <c r="C27" s="7" t="s">
        <v>17</v>
      </c>
      <c r="D27" s="8">
        <v>31.5</v>
      </c>
      <c r="E27" s="8">
        <v>0</v>
      </c>
      <c r="F27" s="64"/>
    </row>
    <row r="28" spans="1:6" ht="57" x14ac:dyDescent="0.3">
      <c r="A28" s="53">
        <v>14</v>
      </c>
      <c r="B28" s="24" t="s">
        <v>96</v>
      </c>
      <c r="C28" s="7"/>
      <c r="D28" s="8"/>
      <c r="E28" s="8"/>
      <c r="F28" s="60"/>
    </row>
    <row r="29" spans="1:6" ht="20.25" x14ac:dyDescent="0.3">
      <c r="A29" s="9"/>
      <c r="B29" s="67" t="s">
        <v>97</v>
      </c>
      <c r="C29" s="7" t="s">
        <v>27</v>
      </c>
      <c r="D29" s="99">
        <v>23.4</v>
      </c>
      <c r="E29" s="99">
        <v>13.5</v>
      </c>
      <c r="F29" s="132">
        <f t="shared" si="0"/>
        <v>57.692307692307701</v>
      </c>
    </row>
    <row r="30" spans="1:6" ht="20.25" hidden="1" x14ac:dyDescent="0.3">
      <c r="A30" s="9"/>
      <c r="B30" s="28" t="s">
        <v>28</v>
      </c>
      <c r="C30" s="7" t="s">
        <v>27</v>
      </c>
      <c r="D30" s="99">
        <v>0.2</v>
      </c>
      <c r="E30" s="99"/>
      <c r="F30" s="132">
        <f t="shared" si="0"/>
        <v>0</v>
      </c>
    </row>
    <row r="31" spans="1:6" ht="20.25" hidden="1" x14ac:dyDescent="0.3">
      <c r="A31" s="9"/>
      <c r="B31" s="28" t="s">
        <v>29</v>
      </c>
      <c r="C31" s="7" t="s">
        <v>27</v>
      </c>
      <c r="D31" s="99">
        <v>8.5</v>
      </c>
      <c r="E31" s="99"/>
      <c r="F31" s="132">
        <f t="shared" si="0"/>
        <v>0</v>
      </c>
    </row>
    <row r="32" spans="1:6" ht="20.25" x14ac:dyDescent="0.3">
      <c r="A32" s="9"/>
      <c r="B32" s="28" t="s">
        <v>71</v>
      </c>
      <c r="C32" s="7" t="s">
        <v>27</v>
      </c>
      <c r="D32" s="99">
        <v>0.2</v>
      </c>
      <c r="E32" s="99">
        <v>0.4</v>
      </c>
      <c r="F32" s="132">
        <f t="shared" si="0"/>
        <v>200</v>
      </c>
    </row>
    <row r="33" spans="1:6" ht="20.25" x14ac:dyDescent="0.3">
      <c r="A33" s="9"/>
      <c r="B33" s="28" t="s">
        <v>29</v>
      </c>
      <c r="C33" s="7" t="s">
        <v>27</v>
      </c>
      <c r="D33" s="99">
        <v>8.5</v>
      </c>
      <c r="E33" s="99">
        <v>9.9</v>
      </c>
      <c r="F33" s="132">
        <f t="shared" si="0"/>
        <v>116.47058823529413</v>
      </c>
    </row>
    <row r="34" spans="1:6" ht="20.25" x14ac:dyDescent="0.3">
      <c r="A34" s="4"/>
      <c r="B34" s="28" t="s">
        <v>30</v>
      </c>
      <c r="C34" s="7" t="s">
        <v>27</v>
      </c>
      <c r="D34" s="99">
        <v>62.5</v>
      </c>
      <c r="E34" s="99">
        <v>50.8</v>
      </c>
      <c r="F34" s="132">
        <f t="shared" si="0"/>
        <v>81.28</v>
      </c>
    </row>
    <row r="35" spans="1:6" ht="20.25" x14ac:dyDescent="0.3">
      <c r="A35" s="4"/>
      <c r="B35" s="29" t="s">
        <v>31</v>
      </c>
      <c r="C35" s="7" t="s">
        <v>27</v>
      </c>
      <c r="D35" s="8">
        <v>1.5</v>
      </c>
      <c r="E35" s="8">
        <v>1.8</v>
      </c>
      <c r="F35" s="132">
        <f t="shared" si="0"/>
        <v>120</v>
      </c>
    </row>
    <row r="36" spans="1:6" ht="20.25" x14ac:dyDescent="0.3">
      <c r="A36" s="4"/>
      <c r="B36" s="30" t="s">
        <v>32</v>
      </c>
      <c r="C36" s="7" t="s">
        <v>27</v>
      </c>
      <c r="D36" s="18">
        <v>1.4</v>
      </c>
      <c r="E36" s="18">
        <v>0.9</v>
      </c>
      <c r="F36" s="132">
        <f t="shared" si="0"/>
        <v>64.285714285714292</v>
      </c>
    </row>
    <row r="37" spans="1:6" ht="21.75" customHeight="1" x14ac:dyDescent="0.3">
      <c r="A37" s="4"/>
      <c r="B37" s="65" t="s">
        <v>87</v>
      </c>
      <c r="C37" s="7"/>
      <c r="D37" s="18"/>
      <c r="E37" s="18"/>
      <c r="F37" s="60"/>
    </row>
    <row r="38" spans="1:6" ht="20.25" x14ac:dyDescent="0.3">
      <c r="A38" s="4"/>
      <c r="B38" s="31" t="s">
        <v>33</v>
      </c>
      <c r="C38" s="7" t="s">
        <v>27</v>
      </c>
      <c r="D38" s="18">
        <v>63.5</v>
      </c>
      <c r="E38" s="18">
        <v>27</v>
      </c>
      <c r="F38" s="132">
        <f t="shared" si="0"/>
        <v>42.519685039370081</v>
      </c>
    </row>
    <row r="39" spans="1:6" ht="20.25" x14ac:dyDescent="0.3">
      <c r="A39" s="4"/>
      <c r="B39" s="31" t="s">
        <v>34</v>
      </c>
      <c r="C39" s="7" t="s">
        <v>27</v>
      </c>
      <c r="D39" s="18">
        <v>2.4</v>
      </c>
      <c r="E39" s="18">
        <v>3.5</v>
      </c>
      <c r="F39" s="132">
        <f t="shared" si="0"/>
        <v>145.83333333333334</v>
      </c>
    </row>
    <row r="40" spans="1:6" ht="35.25" customHeight="1" x14ac:dyDescent="0.25">
      <c r="A40" s="5" t="s">
        <v>3</v>
      </c>
      <c r="B40" s="5" t="s">
        <v>4</v>
      </c>
      <c r="C40" s="5" t="s">
        <v>5</v>
      </c>
      <c r="D40" s="140" t="s">
        <v>117</v>
      </c>
      <c r="E40" s="140" t="s">
        <v>165</v>
      </c>
      <c r="F40" s="141" t="s">
        <v>166</v>
      </c>
    </row>
    <row r="41" spans="1:6" ht="23.25" customHeight="1" x14ac:dyDescent="0.25">
      <c r="A41" s="284" t="s">
        <v>136</v>
      </c>
      <c r="B41" s="285"/>
      <c r="C41" s="285"/>
      <c r="D41" s="285"/>
      <c r="E41" s="285"/>
      <c r="F41" s="286"/>
    </row>
    <row r="42" spans="1:6" ht="23.25" customHeight="1" x14ac:dyDescent="0.3">
      <c r="A42" s="102">
        <v>15</v>
      </c>
      <c r="B42" s="103" t="s">
        <v>137</v>
      </c>
      <c r="C42" s="104" t="s">
        <v>138</v>
      </c>
      <c r="D42" s="21">
        <v>179.5</v>
      </c>
      <c r="E42" s="21">
        <v>188.8</v>
      </c>
      <c r="F42" s="136">
        <f t="shared" ref="F42" si="1">E42/D42*100</f>
        <v>105.18105849582173</v>
      </c>
    </row>
    <row r="43" spans="1:6" ht="23.25" customHeight="1" x14ac:dyDescent="0.3">
      <c r="A43" s="102">
        <v>16</v>
      </c>
      <c r="B43" s="103" t="s">
        <v>140</v>
      </c>
      <c r="C43" s="104" t="s">
        <v>138</v>
      </c>
      <c r="D43" s="21">
        <v>130</v>
      </c>
      <c r="E43" s="21">
        <v>174.6</v>
      </c>
      <c r="F43" s="136">
        <f>E43/D43*100</f>
        <v>134.30769230769229</v>
      </c>
    </row>
    <row r="44" spans="1:6" ht="23.25" customHeight="1" x14ac:dyDescent="0.3">
      <c r="A44" s="102">
        <v>17</v>
      </c>
      <c r="B44" s="103" t="s">
        <v>174</v>
      </c>
      <c r="C44" s="104" t="s">
        <v>138</v>
      </c>
      <c r="D44" s="82"/>
      <c r="E44" s="21">
        <v>232.1</v>
      </c>
      <c r="F44" s="92"/>
    </row>
    <row r="45" spans="1:6" ht="24.75" customHeight="1" x14ac:dyDescent="0.3">
      <c r="A45" s="54">
        <v>18</v>
      </c>
      <c r="B45" s="137" t="s">
        <v>35</v>
      </c>
      <c r="C45" s="138"/>
      <c r="D45" s="128"/>
      <c r="E45" s="128"/>
      <c r="F45" s="139"/>
    </row>
    <row r="46" spans="1:6" ht="21.75" customHeight="1" x14ac:dyDescent="0.3">
      <c r="A46" s="9"/>
      <c r="B46" s="25" t="s">
        <v>36</v>
      </c>
      <c r="C46" s="7" t="s">
        <v>27</v>
      </c>
      <c r="D46" s="8">
        <v>8399.6</v>
      </c>
      <c r="E46" s="8">
        <v>6849</v>
      </c>
      <c r="F46" s="60">
        <f t="shared" ref="F46:F81" si="2">E46/D46*100</f>
        <v>81.53959712367255</v>
      </c>
    </row>
    <row r="47" spans="1:6" ht="22.5" customHeight="1" x14ac:dyDescent="0.3">
      <c r="A47" s="9"/>
      <c r="B47" s="25" t="s">
        <v>37</v>
      </c>
      <c r="C47" s="7" t="s">
        <v>38</v>
      </c>
      <c r="D47" s="8">
        <v>4058</v>
      </c>
      <c r="E47" s="8">
        <v>4082</v>
      </c>
      <c r="F47" s="60">
        <f t="shared" si="2"/>
        <v>100.59142434696895</v>
      </c>
    </row>
    <row r="48" spans="1:6" ht="27" customHeight="1" x14ac:dyDescent="0.3">
      <c r="A48" s="9"/>
      <c r="B48" s="25" t="s">
        <v>82</v>
      </c>
      <c r="C48" s="7" t="s">
        <v>38</v>
      </c>
      <c r="D48" s="8">
        <v>3715</v>
      </c>
      <c r="E48" s="8">
        <v>4407</v>
      </c>
      <c r="F48" s="60">
        <f t="shared" si="2"/>
        <v>118.6271870794078</v>
      </c>
    </row>
    <row r="49" spans="1:6" ht="22.5" customHeight="1" x14ac:dyDescent="0.3">
      <c r="A49" s="54">
        <v>19</v>
      </c>
      <c r="B49" s="293" t="s">
        <v>39</v>
      </c>
      <c r="C49" s="294"/>
      <c r="D49" s="8"/>
      <c r="E49" s="8"/>
      <c r="F49" s="60"/>
    </row>
    <row r="50" spans="1:6" ht="21.75" customHeight="1" x14ac:dyDescent="0.3">
      <c r="A50" s="9"/>
      <c r="B50" s="25" t="s">
        <v>41</v>
      </c>
      <c r="C50" s="7" t="s">
        <v>40</v>
      </c>
      <c r="D50" s="8">
        <v>4532</v>
      </c>
      <c r="E50" s="8">
        <v>4351</v>
      </c>
      <c r="F50" s="60">
        <f t="shared" si="2"/>
        <v>96.006178287731686</v>
      </c>
    </row>
    <row r="51" spans="1:6" ht="21.75" customHeight="1" x14ac:dyDescent="0.3">
      <c r="A51" s="9"/>
      <c r="B51" s="25" t="s">
        <v>42</v>
      </c>
      <c r="C51" s="7" t="s">
        <v>40</v>
      </c>
      <c r="D51" s="8">
        <v>2046</v>
      </c>
      <c r="E51" s="8">
        <v>1736</v>
      </c>
      <c r="F51" s="60">
        <f t="shared" si="2"/>
        <v>84.848484848484844</v>
      </c>
    </row>
    <row r="52" spans="1:6" ht="21.75" customHeight="1" x14ac:dyDescent="0.3">
      <c r="A52" s="9"/>
      <c r="B52" s="25" t="s">
        <v>43</v>
      </c>
      <c r="C52" s="7" t="s">
        <v>40</v>
      </c>
      <c r="D52" s="8">
        <v>147</v>
      </c>
      <c r="E52" s="8">
        <v>112</v>
      </c>
      <c r="F52" s="64">
        <f t="shared" si="2"/>
        <v>76.19047619047619</v>
      </c>
    </row>
    <row r="53" spans="1:6" ht="22.5" customHeight="1" x14ac:dyDescent="0.3">
      <c r="A53" s="9"/>
      <c r="B53" s="25" t="s">
        <v>44</v>
      </c>
      <c r="C53" s="7" t="s">
        <v>40</v>
      </c>
      <c r="D53" s="8">
        <v>24</v>
      </c>
      <c r="E53" s="8">
        <v>14</v>
      </c>
      <c r="F53" s="64">
        <f t="shared" si="2"/>
        <v>58.333333333333336</v>
      </c>
    </row>
    <row r="54" spans="1:6" ht="0.75" hidden="1" customHeight="1" x14ac:dyDescent="0.3">
      <c r="A54" s="55"/>
      <c r="B54" s="32"/>
      <c r="C54" s="14"/>
      <c r="D54" s="13"/>
      <c r="E54" s="13"/>
      <c r="F54" s="64" t="e">
        <f t="shared" si="2"/>
        <v>#DIV/0!</v>
      </c>
    </row>
    <row r="55" spans="1:6" ht="18" customHeight="1" x14ac:dyDescent="0.3">
      <c r="A55" s="54">
        <v>20</v>
      </c>
      <c r="B55" s="24" t="s">
        <v>45</v>
      </c>
      <c r="C55" s="7" t="s">
        <v>40</v>
      </c>
      <c r="D55" s="8">
        <v>1546</v>
      </c>
      <c r="E55" s="8">
        <v>1537</v>
      </c>
      <c r="F55" s="64">
        <f t="shared" si="2"/>
        <v>99.417852522639066</v>
      </c>
    </row>
    <row r="56" spans="1:6" ht="19.5" customHeight="1" x14ac:dyDescent="0.3">
      <c r="A56" s="54">
        <v>21</v>
      </c>
      <c r="B56" s="24" t="s">
        <v>46</v>
      </c>
      <c r="C56" s="7" t="s">
        <v>40</v>
      </c>
      <c r="D56" s="8">
        <v>121</v>
      </c>
      <c r="E56" s="8">
        <v>69</v>
      </c>
      <c r="F56" s="64">
        <f t="shared" si="2"/>
        <v>57.02479338842975</v>
      </c>
    </row>
    <row r="57" spans="1:6" ht="18" customHeight="1" x14ac:dyDescent="0.3">
      <c r="A57" s="54">
        <v>22</v>
      </c>
      <c r="B57" s="105" t="s">
        <v>47</v>
      </c>
      <c r="C57" s="7" t="s">
        <v>48</v>
      </c>
      <c r="D57" s="8">
        <v>615</v>
      </c>
      <c r="E57" s="8">
        <v>550</v>
      </c>
      <c r="F57" s="64">
        <f t="shared" si="2"/>
        <v>89.430894308943081</v>
      </c>
    </row>
    <row r="58" spans="1:6" ht="37.5" customHeight="1" x14ac:dyDescent="0.3">
      <c r="A58" s="54">
        <v>23</v>
      </c>
      <c r="B58" s="24" t="s">
        <v>133</v>
      </c>
      <c r="C58" s="7" t="s">
        <v>98</v>
      </c>
      <c r="D58" s="8">
        <v>359.5</v>
      </c>
      <c r="E58" s="8">
        <v>338</v>
      </c>
      <c r="F58" s="64">
        <f t="shared" si="2"/>
        <v>94.019471488178027</v>
      </c>
    </row>
    <row r="59" spans="1:6" ht="24.75" customHeight="1" x14ac:dyDescent="0.3">
      <c r="A59" s="19">
        <v>24</v>
      </c>
      <c r="B59" s="34" t="s">
        <v>70</v>
      </c>
      <c r="C59" s="41" t="s">
        <v>7</v>
      </c>
      <c r="D59" s="21">
        <v>113.05</v>
      </c>
      <c r="E59" s="21">
        <v>176.7</v>
      </c>
      <c r="F59" s="64">
        <f t="shared" si="2"/>
        <v>156.30252100840337</v>
      </c>
    </row>
    <row r="60" spans="1:6" ht="30" customHeight="1" x14ac:dyDescent="0.3">
      <c r="A60" s="288" t="s">
        <v>134</v>
      </c>
      <c r="B60" s="289"/>
      <c r="C60" s="289"/>
      <c r="D60" s="289"/>
      <c r="E60" s="289"/>
      <c r="F60" s="290"/>
    </row>
    <row r="61" spans="1:6" ht="22.5" customHeight="1" x14ac:dyDescent="0.3">
      <c r="A61" s="43">
        <v>25</v>
      </c>
      <c r="B61" s="33" t="s">
        <v>53</v>
      </c>
      <c r="C61" s="7" t="s">
        <v>54</v>
      </c>
      <c r="D61" s="8">
        <v>17.396999999999998</v>
      </c>
      <c r="E61" s="8">
        <v>17.204999999999998</v>
      </c>
      <c r="F61" s="133">
        <f t="shared" si="2"/>
        <v>98.89636144162786</v>
      </c>
    </row>
    <row r="62" spans="1:6" ht="22.5" customHeight="1" x14ac:dyDescent="0.3">
      <c r="A62" s="54">
        <v>26</v>
      </c>
      <c r="B62" s="25" t="s">
        <v>158</v>
      </c>
      <c r="C62" s="7" t="s">
        <v>51</v>
      </c>
      <c r="D62" s="8">
        <v>96</v>
      </c>
      <c r="E62" s="8">
        <v>101</v>
      </c>
      <c r="F62" s="132">
        <f t="shared" si="2"/>
        <v>105.20833333333333</v>
      </c>
    </row>
    <row r="63" spans="1:6" ht="22.5" customHeight="1" x14ac:dyDescent="0.3">
      <c r="A63" s="54"/>
      <c r="B63" s="28" t="s">
        <v>141</v>
      </c>
      <c r="C63" s="7"/>
      <c r="D63" s="7">
        <v>5.5</v>
      </c>
      <c r="E63" s="7">
        <v>5.9</v>
      </c>
      <c r="F63" s="134">
        <f t="shared" si="2"/>
        <v>107.27272727272728</v>
      </c>
    </row>
    <row r="64" spans="1:6" ht="22.5" customHeight="1" x14ac:dyDescent="0.3">
      <c r="A64" s="54">
        <v>27</v>
      </c>
      <c r="B64" s="25" t="s">
        <v>159</v>
      </c>
      <c r="C64" s="7" t="s">
        <v>51</v>
      </c>
      <c r="D64" s="8">
        <v>237</v>
      </c>
      <c r="E64" s="8">
        <v>208</v>
      </c>
      <c r="F64" s="133">
        <f t="shared" si="2"/>
        <v>87.763713080168785</v>
      </c>
    </row>
    <row r="65" spans="1:6" ht="22.5" customHeight="1" x14ac:dyDescent="0.3">
      <c r="A65" s="54"/>
      <c r="B65" s="142" t="s">
        <v>142</v>
      </c>
      <c r="C65" s="7"/>
      <c r="D65" s="7">
        <v>13.6</v>
      </c>
      <c r="E65" s="7">
        <v>12</v>
      </c>
      <c r="F65" s="135">
        <f t="shared" si="2"/>
        <v>88.235294117647058</v>
      </c>
    </row>
    <row r="66" spans="1:6" ht="22.5" customHeight="1" x14ac:dyDescent="0.3">
      <c r="A66" s="54">
        <v>28</v>
      </c>
      <c r="B66" s="143" t="s">
        <v>90</v>
      </c>
      <c r="C66" s="7" t="s">
        <v>51</v>
      </c>
      <c r="D66" s="8">
        <f>D62-D64</f>
        <v>-141</v>
      </c>
      <c r="E66" s="8">
        <v>-107</v>
      </c>
      <c r="F66" s="133">
        <f t="shared" si="2"/>
        <v>75.886524822695037</v>
      </c>
    </row>
    <row r="67" spans="1:6" ht="22.5" customHeight="1" x14ac:dyDescent="0.3">
      <c r="A67" s="54">
        <v>29</v>
      </c>
      <c r="B67" s="25" t="s">
        <v>175</v>
      </c>
      <c r="C67" s="7" t="s">
        <v>52</v>
      </c>
      <c r="D67" s="8">
        <v>53</v>
      </c>
      <c r="E67" s="8">
        <v>42</v>
      </c>
      <c r="F67" s="133">
        <f t="shared" si="2"/>
        <v>79.245283018867923</v>
      </c>
    </row>
    <row r="68" spans="1:6" ht="21.75" customHeight="1" x14ac:dyDescent="0.3">
      <c r="A68" s="54">
        <v>30</v>
      </c>
      <c r="B68" s="25" t="s">
        <v>178</v>
      </c>
      <c r="C68" s="7" t="s">
        <v>52</v>
      </c>
      <c r="D68" s="8">
        <v>48</v>
      </c>
      <c r="E68" s="8">
        <v>47</v>
      </c>
      <c r="F68" s="133">
        <f t="shared" si="2"/>
        <v>97.916666666666657</v>
      </c>
    </row>
    <row r="69" spans="1:6" ht="21.75" customHeight="1" x14ac:dyDescent="0.3">
      <c r="A69" s="54">
        <v>31</v>
      </c>
      <c r="B69" s="24" t="s">
        <v>179</v>
      </c>
      <c r="C69" s="144" t="s">
        <v>51</v>
      </c>
      <c r="D69" s="53">
        <v>96</v>
      </c>
      <c r="E69" s="53">
        <v>98</v>
      </c>
      <c r="F69" s="150">
        <f t="shared" si="2"/>
        <v>102.08333333333333</v>
      </c>
    </row>
    <row r="70" spans="1:6" ht="37.5" customHeight="1" x14ac:dyDescent="0.3">
      <c r="A70" s="130"/>
      <c r="B70" s="107" t="s">
        <v>180</v>
      </c>
      <c r="C70" s="145"/>
      <c r="D70" s="146">
        <v>8.3000000000000007</v>
      </c>
      <c r="E70" s="146">
        <v>8.6</v>
      </c>
      <c r="F70" s="151">
        <f t="shared" si="2"/>
        <v>103.61445783132528</v>
      </c>
    </row>
    <row r="71" spans="1:6" ht="21.75" customHeight="1" x14ac:dyDescent="0.3">
      <c r="A71" s="19">
        <v>32</v>
      </c>
      <c r="B71" s="34" t="s">
        <v>181</v>
      </c>
      <c r="C71" s="72" t="s">
        <v>51</v>
      </c>
      <c r="D71" s="109">
        <v>220</v>
      </c>
      <c r="E71" s="109">
        <v>194</v>
      </c>
      <c r="F71" s="152">
        <f t="shared" si="2"/>
        <v>88.181818181818187</v>
      </c>
    </row>
    <row r="72" spans="1:6" ht="21.75" customHeight="1" x14ac:dyDescent="0.3">
      <c r="A72" s="100"/>
      <c r="B72" s="129" t="s">
        <v>187</v>
      </c>
      <c r="C72" s="72"/>
      <c r="D72" s="109">
        <v>19.100000000000001</v>
      </c>
      <c r="E72" s="109">
        <v>17</v>
      </c>
      <c r="F72" s="152">
        <f t="shared" si="2"/>
        <v>89.005235602094231</v>
      </c>
    </row>
    <row r="73" spans="1:6" ht="21.75" customHeight="1" x14ac:dyDescent="0.3">
      <c r="A73" s="125">
        <v>33</v>
      </c>
      <c r="B73" s="126" t="s">
        <v>182</v>
      </c>
      <c r="C73" s="148" t="s">
        <v>51</v>
      </c>
      <c r="D73" s="149">
        <v>-124</v>
      </c>
      <c r="E73" s="149">
        <v>-96</v>
      </c>
      <c r="F73" s="153">
        <f t="shared" si="2"/>
        <v>77.41935483870968</v>
      </c>
    </row>
    <row r="74" spans="1:6" ht="44.25" customHeight="1" x14ac:dyDescent="0.3">
      <c r="A74" s="54">
        <v>34</v>
      </c>
      <c r="B74" s="33" t="s">
        <v>183</v>
      </c>
      <c r="C74" s="144"/>
      <c r="D74" s="53">
        <v>-10.8</v>
      </c>
      <c r="E74" s="53">
        <v>-8.4</v>
      </c>
      <c r="F74" s="150">
        <f t="shared" si="2"/>
        <v>77.777777777777786</v>
      </c>
    </row>
    <row r="75" spans="1:6" ht="26.25" customHeight="1" x14ac:dyDescent="0.3">
      <c r="A75" s="43">
        <v>35</v>
      </c>
      <c r="B75" s="33" t="s">
        <v>184</v>
      </c>
      <c r="C75" s="144" t="s">
        <v>51</v>
      </c>
      <c r="D75" s="53">
        <v>687</v>
      </c>
      <c r="E75" s="53">
        <v>515</v>
      </c>
      <c r="F75" s="150">
        <f t="shared" si="2"/>
        <v>74.96360989810772</v>
      </c>
    </row>
    <row r="76" spans="1:6" ht="24" customHeight="1" x14ac:dyDescent="0.3">
      <c r="A76" s="43">
        <v>36</v>
      </c>
      <c r="B76" s="33" t="s">
        <v>185</v>
      </c>
      <c r="C76" s="144" t="s">
        <v>51</v>
      </c>
      <c r="D76" s="53">
        <v>644</v>
      </c>
      <c r="E76" s="53">
        <v>478</v>
      </c>
      <c r="F76" s="150">
        <f t="shared" si="2"/>
        <v>74.223602484472053</v>
      </c>
    </row>
    <row r="77" spans="1:6" ht="23.25" customHeight="1" x14ac:dyDescent="0.3">
      <c r="A77" s="43">
        <v>37</v>
      </c>
      <c r="B77" s="33" t="s">
        <v>186</v>
      </c>
      <c r="C77" s="144" t="s">
        <v>51</v>
      </c>
      <c r="D77" s="53">
        <v>43</v>
      </c>
      <c r="E77" s="53">
        <v>37</v>
      </c>
      <c r="F77" s="150">
        <f t="shared" si="2"/>
        <v>86.04651162790698</v>
      </c>
    </row>
    <row r="78" spans="1:6" ht="41.25" customHeight="1" x14ac:dyDescent="0.3">
      <c r="A78" s="19">
        <v>38</v>
      </c>
      <c r="B78" s="34" t="s">
        <v>55</v>
      </c>
      <c r="C78" s="40" t="s">
        <v>12</v>
      </c>
      <c r="D78" s="20">
        <v>0.67</v>
      </c>
      <c r="E78" s="20">
        <v>0.66</v>
      </c>
      <c r="F78" s="133">
        <f t="shared" si="2"/>
        <v>98.507462686567166</v>
      </c>
    </row>
    <row r="79" spans="1:6" ht="22.5" customHeight="1" x14ac:dyDescent="0.3">
      <c r="A79" s="19">
        <v>39</v>
      </c>
      <c r="B79" s="34" t="s">
        <v>56</v>
      </c>
      <c r="C79" s="41" t="s">
        <v>51</v>
      </c>
      <c r="D79" s="21">
        <v>61</v>
      </c>
      <c r="E79" s="21">
        <v>52</v>
      </c>
      <c r="F79" s="133">
        <f t="shared" si="2"/>
        <v>85.245901639344254</v>
      </c>
    </row>
    <row r="80" spans="1:6" ht="54" customHeight="1" x14ac:dyDescent="0.3">
      <c r="A80" s="19">
        <v>40</v>
      </c>
      <c r="B80" s="34" t="s">
        <v>177</v>
      </c>
      <c r="C80" s="41" t="s">
        <v>51</v>
      </c>
      <c r="D80" s="21">
        <v>2715</v>
      </c>
      <c r="E80" s="21">
        <v>2679</v>
      </c>
      <c r="F80" s="133">
        <f t="shared" si="2"/>
        <v>98.674033149171265</v>
      </c>
    </row>
    <row r="81" spans="1:6" ht="45" customHeight="1" x14ac:dyDescent="0.3">
      <c r="A81" s="19">
        <v>41</v>
      </c>
      <c r="B81" s="34" t="s">
        <v>188</v>
      </c>
      <c r="C81" s="49" t="s">
        <v>16</v>
      </c>
      <c r="D81" s="21">
        <v>29692</v>
      </c>
      <c r="E81" s="21">
        <v>32559</v>
      </c>
      <c r="F81" s="64">
        <f t="shared" si="2"/>
        <v>109.65579954196416</v>
      </c>
    </row>
    <row r="82" spans="1:6" ht="18" customHeight="1" x14ac:dyDescent="0.3">
      <c r="A82" s="100">
        <v>42</v>
      </c>
      <c r="B82" s="129" t="s">
        <v>176</v>
      </c>
      <c r="C82" s="41"/>
      <c r="D82" s="21">
        <v>9</v>
      </c>
      <c r="E82" s="21">
        <v>8</v>
      </c>
      <c r="F82" s="64"/>
    </row>
    <row r="83" spans="1:6" ht="35.25" customHeight="1" x14ac:dyDescent="0.25">
      <c r="A83" s="5" t="s">
        <v>3</v>
      </c>
      <c r="B83" s="5" t="s">
        <v>4</v>
      </c>
      <c r="C83" s="5" t="s">
        <v>5</v>
      </c>
      <c r="D83" s="140" t="s">
        <v>117</v>
      </c>
      <c r="E83" s="140" t="s">
        <v>165</v>
      </c>
      <c r="F83" s="141" t="s">
        <v>166</v>
      </c>
    </row>
    <row r="84" spans="1:6" ht="24" customHeight="1" x14ac:dyDescent="0.3">
      <c r="A84" s="281" t="s">
        <v>135</v>
      </c>
      <c r="B84" s="282"/>
      <c r="C84" s="282"/>
      <c r="D84" s="282"/>
      <c r="E84" s="282"/>
      <c r="F84" s="283"/>
    </row>
    <row r="85" spans="1:6" ht="57.75" customHeight="1" x14ac:dyDescent="0.25">
      <c r="A85" s="118" t="s">
        <v>3</v>
      </c>
      <c r="B85" s="118" t="s">
        <v>4</v>
      </c>
      <c r="C85" s="119" t="s">
        <v>5</v>
      </c>
      <c r="D85" s="120" t="s">
        <v>117</v>
      </c>
      <c r="E85" s="120" t="s">
        <v>165</v>
      </c>
      <c r="F85" s="121" t="s">
        <v>166</v>
      </c>
    </row>
    <row r="86" spans="1:6" ht="30" customHeight="1" x14ac:dyDescent="0.3">
      <c r="A86" s="109">
        <v>43</v>
      </c>
      <c r="B86" s="34" t="s">
        <v>49</v>
      </c>
      <c r="C86" s="85" t="s">
        <v>50</v>
      </c>
      <c r="D86" s="109">
        <v>6822.7</v>
      </c>
      <c r="E86" s="109">
        <v>9005.7999999999993</v>
      </c>
      <c r="F86" s="147">
        <f t="shared" ref="F86:F87" si="3">E86/D86*100</f>
        <v>131.99759625954533</v>
      </c>
    </row>
    <row r="87" spans="1:6" ht="30" customHeight="1" x14ac:dyDescent="0.3">
      <c r="A87" s="109" t="s">
        <v>147</v>
      </c>
      <c r="B87" s="34" t="s">
        <v>148</v>
      </c>
      <c r="C87" s="85" t="s">
        <v>50</v>
      </c>
      <c r="D87" s="109">
        <v>0.39</v>
      </c>
      <c r="E87" s="109">
        <v>0.52</v>
      </c>
      <c r="F87" s="147">
        <f t="shared" si="3"/>
        <v>133.33333333333331</v>
      </c>
    </row>
    <row r="88" spans="1:6" ht="42" customHeight="1" x14ac:dyDescent="0.3">
      <c r="A88" s="109">
        <v>44</v>
      </c>
      <c r="B88" s="34" t="s">
        <v>102</v>
      </c>
      <c r="C88" s="85" t="s">
        <v>103</v>
      </c>
      <c r="D88" s="109">
        <v>1805.8</v>
      </c>
      <c r="E88" s="109">
        <v>1496.6</v>
      </c>
      <c r="F88" s="152">
        <f>E88/D88*100</f>
        <v>82.877395060361053</v>
      </c>
    </row>
    <row r="89" spans="1:6" ht="42" customHeight="1" x14ac:dyDescent="0.3">
      <c r="A89" s="113">
        <v>45</v>
      </c>
      <c r="B89" s="114" t="s">
        <v>104</v>
      </c>
      <c r="C89" s="115" t="s">
        <v>17</v>
      </c>
      <c r="D89" s="113">
        <v>103.8</v>
      </c>
      <c r="E89" s="113">
        <v>87</v>
      </c>
      <c r="F89" s="153">
        <f>E89/D89*100</f>
        <v>83.815028901734095</v>
      </c>
    </row>
    <row r="90" spans="1:6" ht="49.5" customHeight="1" x14ac:dyDescent="0.3">
      <c r="A90" s="72">
        <v>46</v>
      </c>
      <c r="B90" s="34" t="s">
        <v>91</v>
      </c>
      <c r="C90" s="49" t="s">
        <v>83</v>
      </c>
      <c r="D90" s="154">
        <v>480</v>
      </c>
      <c r="E90" s="154">
        <v>486</v>
      </c>
      <c r="F90" s="155">
        <f>E90/D90*100</f>
        <v>101.25</v>
      </c>
    </row>
    <row r="91" spans="1:6" ht="41.25" customHeight="1" x14ac:dyDescent="0.3">
      <c r="A91" s="72" t="s">
        <v>145</v>
      </c>
      <c r="B91" s="34" t="s">
        <v>92</v>
      </c>
      <c r="C91" s="50" t="s">
        <v>83</v>
      </c>
      <c r="D91" s="52">
        <v>401</v>
      </c>
      <c r="E91" s="52">
        <v>406</v>
      </c>
      <c r="F91" s="59">
        <f t="shared" ref="F91:F95" si="4">E91/D91*100</f>
        <v>101.24688279301746</v>
      </c>
    </row>
    <row r="92" spans="1:6" ht="34.5" customHeight="1" x14ac:dyDescent="0.3">
      <c r="A92" s="72" t="s">
        <v>146</v>
      </c>
      <c r="B92" s="51" t="s">
        <v>93</v>
      </c>
      <c r="C92" s="52" t="s">
        <v>83</v>
      </c>
      <c r="D92" s="39">
        <v>79</v>
      </c>
      <c r="E92" s="39">
        <v>80</v>
      </c>
      <c r="F92" s="59">
        <f t="shared" si="4"/>
        <v>101.26582278481013</v>
      </c>
    </row>
    <row r="93" spans="1:6" ht="79.5" customHeight="1" x14ac:dyDescent="0.3">
      <c r="A93" s="72">
        <v>47</v>
      </c>
      <c r="B93" s="156" t="s">
        <v>189</v>
      </c>
      <c r="C93" s="42" t="s">
        <v>68</v>
      </c>
      <c r="D93" s="39">
        <v>94</v>
      </c>
      <c r="E93" s="39">
        <v>93</v>
      </c>
      <c r="F93" s="59">
        <f t="shared" si="4"/>
        <v>98.936170212765958</v>
      </c>
    </row>
    <row r="94" spans="1:6" ht="38.25" customHeight="1" x14ac:dyDescent="0.3">
      <c r="A94" s="72">
        <v>48</v>
      </c>
      <c r="B94" s="35" t="s">
        <v>69</v>
      </c>
      <c r="C94" s="16" t="s">
        <v>68</v>
      </c>
      <c r="D94" s="21">
        <v>182</v>
      </c>
      <c r="E94" s="21">
        <v>238</v>
      </c>
      <c r="F94" s="59">
        <f t="shared" si="4"/>
        <v>130.76923076923077</v>
      </c>
    </row>
    <row r="95" spans="1:6" ht="54.75" customHeight="1" x14ac:dyDescent="0.3">
      <c r="A95" s="17">
        <v>49</v>
      </c>
      <c r="B95" s="157" t="s">
        <v>85</v>
      </c>
      <c r="C95" s="44" t="s">
        <v>84</v>
      </c>
      <c r="D95" s="21">
        <v>7</v>
      </c>
      <c r="E95" s="21">
        <v>8</v>
      </c>
      <c r="F95" s="61">
        <f t="shared" si="4"/>
        <v>114.28571428571428</v>
      </c>
    </row>
    <row r="96" spans="1:6" ht="57.75" customHeight="1" x14ac:dyDescent="0.3">
      <c r="A96" s="17">
        <v>50</v>
      </c>
      <c r="B96" s="157" t="s">
        <v>86</v>
      </c>
      <c r="C96" s="44" t="s">
        <v>17</v>
      </c>
      <c r="D96" s="56" t="s">
        <v>160</v>
      </c>
      <c r="E96" s="56" t="s">
        <v>168</v>
      </c>
      <c r="F96" s="131">
        <f>E96/D96*100</f>
        <v>163.01305970149252</v>
      </c>
    </row>
    <row r="97" spans="1:7" ht="25.5" customHeight="1" x14ac:dyDescent="0.25">
      <c r="A97" s="277" t="s">
        <v>217</v>
      </c>
      <c r="B97" s="277"/>
      <c r="C97" s="277"/>
      <c r="D97" s="277"/>
      <c r="E97" s="277"/>
      <c r="F97" s="278"/>
    </row>
    <row r="98" spans="1:7" s="160" customFormat="1" ht="42.75" customHeight="1" x14ac:dyDescent="0.3">
      <c r="A98" s="158" t="s">
        <v>192</v>
      </c>
      <c r="B98" s="165" t="s">
        <v>193</v>
      </c>
      <c r="C98" s="159" t="s">
        <v>194</v>
      </c>
      <c r="D98" s="16">
        <v>110.7</v>
      </c>
      <c r="E98" s="16">
        <v>271</v>
      </c>
      <c r="F98" s="131" t="s">
        <v>221</v>
      </c>
      <c r="G98" s="167"/>
    </row>
    <row r="99" spans="1:7" s="160" customFormat="1" ht="42.75" customHeight="1" x14ac:dyDescent="0.3">
      <c r="A99" s="158" t="s">
        <v>195</v>
      </c>
      <c r="B99" s="166" t="s">
        <v>196</v>
      </c>
      <c r="C99" s="159" t="s">
        <v>194</v>
      </c>
      <c r="D99" s="16">
        <v>26.1</v>
      </c>
      <c r="E99" s="16">
        <v>159.80000000000001</v>
      </c>
      <c r="F99" s="131" t="s">
        <v>218</v>
      </c>
      <c r="G99" s="167"/>
    </row>
    <row r="100" spans="1:7" s="160" customFormat="1" ht="42.75" customHeight="1" x14ac:dyDescent="0.3">
      <c r="A100" s="158" t="s">
        <v>197</v>
      </c>
      <c r="B100" s="165" t="s">
        <v>198</v>
      </c>
      <c r="C100" s="159" t="s">
        <v>194</v>
      </c>
      <c r="D100" s="16"/>
      <c r="E100" s="16">
        <v>0.8</v>
      </c>
      <c r="F100" s="131"/>
      <c r="G100" s="167"/>
    </row>
    <row r="101" spans="1:7" s="160" customFormat="1" ht="42.75" customHeight="1" x14ac:dyDescent="0.3">
      <c r="A101" s="158" t="s">
        <v>199</v>
      </c>
      <c r="B101" s="165" t="s">
        <v>200</v>
      </c>
      <c r="C101" s="159" t="s">
        <v>194</v>
      </c>
      <c r="D101" s="16"/>
      <c r="E101" s="16"/>
      <c r="F101" s="131"/>
      <c r="G101" s="167"/>
    </row>
    <row r="102" spans="1:7" s="160" customFormat="1" ht="42.75" customHeight="1" x14ac:dyDescent="0.3">
      <c r="A102" s="158" t="s">
        <v>201</v>
      </c>
      <c r="B102" s="165" t="s">
        <v>202</v>
      </c>
      <c r="C102" s="159" t="s">
        <v>194</v>
      </c>
      <c r="D102" s="16">
        <v>84.6</v>
      </c>
      <c r="E102" s="16">
        <v>110.4</v>
      </c>
      <c r="F102" s="131" t="s">
        <v>219</v>
      </c>
      <c r="G102" s="167"/>
    </row>
    <row r="103" spans="1:7" s="160" customFormat="1" ht="42.75" customHeight="1" x14ac:dyDescent="0.3">
      <c r="A103" s="158" t="s">
        <v>203</v>
      </c>
      <c r="B103" s="161" t="s">
        <v>204</v>
      </c>
      <c r="C103" s="159" t="s">
        <v>12</v>
      </c>
      <c r="D103" s="16">
        <v>100</v>
      </c>
      <c r="E103" s="16">
        <v>100</v>
      </c>
      <c r="F103" s="131"/>
      <c r="G103" s="167"/>
    </row>
    <row r="104" spans="1:7" s="160" customFormat="1" ht="24" customHeight="1" x14ac:dyDescent="0.3">
      <c r="A104" s="158" t="s">
        <v>205</v>
      </c>
      <c r="B104" s="162" t="s">
        <v>206</v>
      </c>
      <c r="C104" s="159" t="s">
        <v>12</v>
      </c>
      <c r="D104" s="16">
        <v>23.6</v>
      </c>
      <c r="E104" s="16">
        <v>59</v>
      </c>
      <c r="F104" s="131" t="s">
        <v>220</v>
      </c>
      <c r="G104" s="167"/>
    </row>
    <row r="105" spans="1:7" s="160" customFormat="1" ht="24" customHeight="1" x14ac:dyDescent="0.3">
      <c r="A105" s="158" t="s">
        <v>207</v>
      </c>
      <c r="B105" s="161" t="s">
        <v>198</v>
      </c>
      <c r="C105" s="159" t="s">
        <v>12</v>
      </c>
      <c r="D105" s="16"/>
      <c r="E105" s="16">
        <v>0.3</v>
      </c>
      <c r="F105" s="131"/>
      <c r="G105" s="167"/>
    </row>
    <row r="106" spans="1:7" s="160" customFormat="1" ht="24" customHeight="1" x14ac:dyDescent="0.3">
      <c r="A106" s="158" t="s">
        <v>208</v>
      </c>
      <c r="B106" s="161" t="s">
        <v>200</v>
      </c>
      <c r="C106" s="159" t="s">
        <v>12</v>
      </c>
      <c r="D106" s="16"/>
      <c r="E106" s="16"/>
      <c r="F106" s="131"/>
      <c r="G106" s="167"/>
    </row>
    <row r="107" spans="1:7" s="160" customFormat="1" ht="24" customHeight="1" x14ac:dyDescent="0.3">
      <c r="A107" s="158" t="s">
        <v>209</v>
      </c>
      <c r="B107" s="163" t="s">
        <v>202</v>
      </c>
      <c r="C107" s="159" t="s">
        <v>12</v>
      </c>
      <c r="D107" s="16">
        <v>76.400000000000006</v>
      </c>
      <c r="E107" s="16">
        <v>40.700000000000003</v>
      </c>
      <c r="F107" s="131">
        <f>E107/D107*100</f>
        <v>53.272251308900522</v>
      </c>
      <c r="G107" s="167"/>
    </row>
    <row r="108" spans="1:7" s="160" customFormat="1" ht="37.5" customHeight="1" x14ac:dyDescent="0.3">
      <c r="A108" s="158" t="s">
        <v>210</v>
      </c>
      <c r="B108" s="161" t="s">
        <v>211</v>
      </c>
      <c r="C108" s="159" t="s">
        <v>194</v>
      </c>
      <c r="D108" s="16">
        <v>15.3</v>
      </c>
      <c r="E108" s="16">
        <v>155.30000000000001</v>
      </c>
      <c r="F108" s="131" t="s">
        <v>212</v>
      </c>
      <c r="G108" s="167"/>
    </row>
    <row r="109" spans="1:7" s="160" customFormat="1" ht="40.5" customHeight="1" x14ac:dyDescent="0.2">
      <c r="A109" s="56" t="s">
        <v>213</v>
      </c>
      <c r="B109" s="164" t="s">
        <v>214</v>
      </c>
      <c r="C109" s="159" t="s">
        <v>215</v>
      </c>
      <c r="D109" s="16">
        <v>5.0999999999999996</v>
      </c>
      <c r="E109" s="16">
        <v>12.4</v>
      </c>
      <c r="F109" s="131" t="s">
        <v>216</v>
      </c>
      <c r="G109" s="167"/>
    </row>
    <row r="110" spans="1:7" ht="24" customHeight="1" x14ac:dyDescent="0.25">
      <c r="A110" s="291" t="s">
        <v>143</v>
      </c>
      <c r="B110" s="291"/>
      <c r="C110" s="291"/>
      <c r="D110" s="291"/>
      <c r="E110" s="291"/>
      <c r="F110" s="292"/>
    </row>
    <row r="111" spans="1:7" ht="46.5" customHeight="1" x14ac:dyDescent="0.25">
      <c r="A111" s="4" t="s">
        <v>3</v>
      </c>
      <c r="B111" s="4" t="s">
        <v>4</v>
      </c>
      <c r="C111" s="5" t="s">
        <v>5</v>
      </c>
      <c r="D111" s="6" t="s">
        <v>117</v>
      </c>
      <c r="E111" s="6" t="s">
        <v>165</v>
      </c>
      <c r="F111" s="22" t="s">
        <v>166</v>
      </c>
    </row>
    <row r="112" spans="1:7" ht="40.5" x14ac:dyDescent="0.3">
      <c r="A112" s="73">
        <v>51</v>
      </c>
      <c r="B112" s="35" t="s">
        <v>76</v>
      </c>
      <c r="C112" s="16" t="s">
        <v>52</v>
      </c>
      <c r="D112" s="16">
        <v>31</v>
      </c>
      <c r="E112" s="16">
        <v>26</v>
      </c>
      <c r="F112" s="62">
        <f>E112/D112*100</f>
        <v>83.870967741935488</v>
      </c>
    </row>
    <row r="113" spans="1:6" ht="20.25" x14ac:dyDescent="0.3">
      <c r="A113" s="71"/>
      <c r="B113" s="36" t="s">
        <v>57</v>
      </c>
      <c r="C113" s="16" t="s">
        <v>52</v>
      </c>
      <c r="D113" s="16">
        <v>6</v>
      </c>
      <c r="E113" s="16">
        <v>6</v>
      </c>
      <c r="F113" s="62">
        <f t="shared" ref="F113:F133" si="5">E113/D113*100</f>
        <v>100</v>
      </c>
    </row>
    <row r="114" spans="1:6" ht="20.25" x14ac:dyDescent="0.3">
      <c r="A114" s="71"/>
      <c r="B114" s="36" t="s">
        <v>58</v>
      </c>
      <c r="C114" s="16" t="s">
        <v>52</v>
      </c>
      <c r="D114" s="16">
        <v>21</v>
      </c>
      <c r="E114" s="16">
        <v>16</v>
      </c>
      <c r="F114" s="62">
        <f t="shared" si="5"/>
        <v>76.19047619047619</v>
      </c>
    </row>
    <row r="115" spans="1:6" ht="20.25" x14ac:dyDescent="0.3">
      <c r="A115" s="71"/>
      <c r="B115" s="36" t="s">
        <v>59</v>
      </c>
      <c r="C115" s="16" t="s">
        <v>52</v>
      </c>
      <c r="D115" s="16">
        <v>3</v>
      </c>
      <c r="E115" s="16">
        <v>4</v>
      </c>
      <c r="F115" s="62">
        <f t="shared" si="5"/>
        <v>133.33333333333331</v>
      </c>
    </row>
    <row r="116" spans="1:6" ht="20.25" x14ac:dyDescent="0.3">
      <c r="A116" s="74">
        <v>52</v>
      </c>
      <c r="B116" s="35" t="s">
        <v>60</v>
      </c>
      <c r="C116" s="16" t="s">
        <v>52</v>
      </c>
      <c r="D116" s="16">
        <v>1</v>
      </c>
      <c r="E116" s="16">
        <v>1</v>
      </c>
      <c r="F116" s="62">
        <f t="shared" si="5"/>
        <v>100</v>
      </c>
    </row>
    <row r="117" spans="1:6" ht="20.25" x14ac:dyDescent="0.3">
      <c r="A117" s="74">
        <v>53</v>
      </c>
      <c r="B117" s="35" t="s">
        <v>191</v>
      </c>
      <c r="C117" s="16" t="s">
        <v>51</v>
      </c>
      <c r="D117" s="15">
        <v>6196</v>
      </c>
      <c r="E117" s="15">
        <v>4735</v>
      </c>
      <c r="F117" s="62">
        <f t="shared" si="5"/>
        <v>76.420271142672689</v>
      </c>
    </row>
    <row r="118" spans="1:6" ht="20.25" x14ac:dyDescent="0.3">
      <c r="A118" s="74"/>
      <c r="B118" s="36" t="s">
        <v>57</v>
      </c>
      <c r="C118" s="16" t="s">
        <v>51</v>
      </c>
      <c r="D118" s="16">
        <v>2714</v>
      </c>
      <c r="E118" s="16">
        <v>2672</v>
      </c>
      <c r="F118" s="62">
        <f t="shared" si="5"/>
        <v>98.452468680913782</v>
      </c>
    </row>
    <row r="119" spans="1:6" ht="20.25" x14ac:dyDescent="0.3">
      <c r="A119" s="74"/>
      <c r="B119" s="36" t="s">
        <v>72</v>
      </c>
      <c r="C119" s="16" t="s">
        <v>51</v>
      </c>
      <c r="D119" s="16">
        <v>3483</v>
      </c>
      <c r="E119" s="16">
        <v>2060</v>
      </c>
      <c r="F119" s="62">
        <f t="shared" si="5"/>
        <v>59.144415733563015</v>
      </c>
    </row>
    <row r="120" spans="1:6" ht="20.25" x14ac:dyDescent="0.3">
      <c r="A120" s="74">
        <v>54</v>
      </c>
      <c r="B120" s="36" t="s">
        <v>99</v>
      </c>
      <c r="C120" s="16" t="s">
        <v>17</v>
      </c>
      <c r="D120" s="16">
        <v>9861.6</v>
      </c>
      <c r="E120" s="16">
        <v>8978</v>
      </c>
      <c r="F120" s="62">
        <f t="shared" si="5"/>
        <v>91.039993510180906</v>
      </c>
    </row>
    <row r="121" spans="1:6" ht="44.25" customHeight="1" x14ac:dyDescent="0.3">
      <c r="A121" s="74">
        <v>55</v>
      </c>
      <c r="B121" s="36" t="s">
        <v>172</v>
      </c>
      <c r="C121" s="16" t="s">
        <v>63</v>
      </c>
      <c r="D121" s="15">
        <v>98</v>
      </c>
      <c r="E121" s="15">
        <v>69</v>
      </c>
      <c r="F121" s="62">
        <f t="shared" si="5"/>
        <v>70.408163265306129</v>
      </c>
    </row>
    <row r="122" spans="1:6" ht="20.25" x14ac:dyDescent="0.3">
      <c r="A122" s="74"/>
      <c r="B122" s="36" t="s">
        <v>64</v>
      </c>
      <c r="C122" s="15" t="s">
        <v>65</v>
      </c>
      <c r="D122" s="38">
        <v>7349.2</v>
      </c>
      <c r="E122" s="38">
        <v>6352</v>
      </c>
      <c r="F122" s="62">
        <f t="shared" si="5"/>
        <v>86.431176182441632</v>
      </c>
    </row>
    <row r="123" spans="1:6" ht="20.25" x14ac:dyDescent="0.3">
      <c r="A123" s="74">
        <v>56</v>
      </c>
      <c r="B123" s="35" t="s">
        <v>74</v>
      </c>
      <c r="C123" s="15" t="s">
        <v>17</v>
      </c>
      <c r="D123" s="16">
        <v>22350.7</v>
      </c>
      <c r="E123" s="16">
        <v>21692</v>
      </c>
      <c r="F123" s="62">
        <f t="shared" si="5"/>
        <v>97.052888723843097</v>
      </c>
    </row>
    <row r="124" spans="1:6" ht="20.25" x14ac:dyDescent="0.3">
      <c r="A124" s="74"/>
      <c r="B124" s="36" t="s">
        <v>66</v>
      </c>
      <c r="C124" s="15" t="s">
        <v>17</v>
      </c>
      <c r="D124" s="16">
        <v>22247.200000000001</v>
      </c>
      <c r="E124" s="16">
        <v>20184</v>
      </c>
      <c r="F124" s="62">
        <f t="shared" si="5"/>
        <v>90.726023949081224</v>
      </c>
    </row>
    <row r="125" spans="1:6" ht="27" customHeight="1" x14ac:dyDescent="0.3">
      <c r="A125" s="74"/>
      <c r="B125" s="36" t="s">
        <v>80</v>
      </c>
      <c r="C125" s="15" t="s">
        <v>17</v>
      </c>
      <c r="D125" s="16">
        <v>26099.5</v>
      </c>
      <c r="E125" s="16">
        <v>26652</v>
      </c>
      <c r="F125" s="62">
        <f t="shared" si="5"/>
        <v>102.11689879116459</v>
      </c>
    </row>
    <row r="126" spans="1:6" ht="27" customHeight="1" x14ac:dyDescent="0.3">
      <c r="A126" s="74"/>
      <c r="B126" s="36" t="s">
        <v>77</v>
      </c>
      <c r="C126" s="15" t="s">
        <v>17</v>
      </c>
      <c r="D126" s="16">
        <v>25979.4</v>
      </c>
      <c r="E126" s="16">
        <v>26002</v>
      </c>
      <c r="F126" s="62">
        <f t="shared" si="5"/>
        <v>100.08699200135491</v>
      </c>
    </row>
    <row r="127" spans="1:6" ht="23.25" customHeight="1" x14ac:dyDescent="0.3">
      <c r="A127" s="74">
        <v>57</v>
      </c>
      <c r="B127" s="35" t="s">
        <v>173</v>
      </c>
      <c r="C127" s="15" t="s">
        <v>17</v>
      </c>
      <c r="D127" s="16">
        <v>125</v>
      </c>
      <c r="E127" s="16">
        <v>8478</v>
      </c>
      <c r="F127" s="62" t="s">
        <v>169</v>
      </c>
    </row>
    <row r="128" spans="1:6" ht="27" customHeight="1" x14ac:dyDescent="0.3">
      <c r="A128" s="74"/>
      <c r="B128" s="36" t="s">
        <v>81</v>
      </c>
      <c r="C128" s="15" t="s">
        <v>17</v>
      </c>
      <c r="D128" s="16">
        <v>125</v>
      </c>
      <c r="E128" s="16">
        <v>8450</v>
      </c>
      <c r="F128" s="62" t="s">
        <v>169</v>
      </c>
    </row>
    <row r="129" spans="1:11" ht="27" customHeight="1" x14ac:dyDescent="0.3">
      <c r="A129" s="74">
        <v>58</v>
      </c>
      <c r="B129" s="35" t="s">
        <v>67</v>
      </c>
      <c r="C129" s="15" t="s">
        <v>17</v>
      </c>
      <c r="D129" s="16">
        <v>8876.5</v>
      </c>
      <c r="E129" s="16">
        <v>16715.7</v>
      </c>
      <c r="F129" s="62">
        <f t="shared" si="5"/>
        <v>188.31408775981524</v>
      </c>
    </row>
    <row r="130" spans="1:11" ht="23.25" customHeight="1" x14ac:dyDescent="0.3">
      <c r="A130" s="74">
        <v>59</v>
      </c>
      <c r="B130" s="35" t="s">
        <v>73</v>
      </c>
      <c r="C130" s="15" t="s">
        <v>17</v>
      </c>
      <c r="D130" s="16">
        <v>17820.7</v>
      </c>
      <c r="E130" s="16">
        <v>10528.5</v>
      </c>
      <c r="F130" s="62">
        <f t="shared" si="5"/>
        <v>59.080170812594332</v>
      </c>
    </row>
    <row r="131" spans="1:11" ht="39.75" customHeight="1" x14ac:dyDescent="0.3">
      <c r="A131" s="74">
        <v>60</v>
      </c>
      <c r="B131" s="35" t="s">
        <v>190</v>
      </c>
      <c r="C131" s="15" t="s">
        <v>17</v>
      </c>
      <c r="D131" s="16">
        <v>14522.6</v>
      </c>
      <c r="E131" s="16">
        <v>8939.7000000000007</v>
      </c>
      <c r="F131" s="62">
        <f t="shared" si="5"/>
        <v>61.557159186371592</v>
      </c>
    </row>
    <row r="132" spans="1:11" ht="39.75" customHeight="1" x14ac:dyDescent="0.3">
      <c r="A132" s="75">
        <v>61</v>
      </c>
      <c r="B132" s="35" t="s">
        <v>79</v>
      </c>
      <c r="C132" s="15" t="s">
        <v>17</v>
      </c>
      <c r="D132" s="16">
        <v>5689</v>
      </c>
      <c r="E132" s="16">
        <v>11363</v>
      </c>
      <c r="F132" s="62" t="s">
        <v>170</v>
      </c>
    </row>
    <row r="133" spans="1:11" ht="23.25" customHeight="1" x14ac:dyDescent="0.3">
      <c r="A133" s="75">
        <v>62</v>
      </c>
      <c r="B133" s="35" t="s">
        <v>100</v>
      </c>
      <c r="C133" s="35" t="s">
        <v>12</v>
      </c>
      <c r="D133" s="81">
        <v>0.75</v>
      </c>
      <c r="E133" s="81">
        <v>0.73</v>
      </c>
      <c r="F133" s="63">
        <f t="shared" si="5"/>
        <v>97.333333333333329</v>
      </c>
    </row>
    <row r="134" spans="1:11" ht="30" customHeight="1" x14ac:dyDescent="0.25">
      <c r="A134" s="279" t="s">
        <v>144</v>
      </c>
      <c r="B134" s="280"/>
      <c r="C134" s="280"/>
      <c r="D134" s="280"/>
      <c r="E134" s="280"/>
      <c r="F134" s="280"/>
    </row>
    <row r="135" spans="1:11" ht="41.25" customHeight="1" x14ac:dyDescent="0.3">
      <c r="A135" s="73">
        <v>63</v>
      </c>
      <c r="B135" s="88" t="s">
        <v>121</v>
      </c>
      <c r="C135" s="15" t="s">
        <v>51</v>
      </c>
      <c r="D135" s="15">
        <v>1637</v>
      </c>
      <c r="E135" s="15">
        <v>1627</v>
      </c>
      <c r="F135" s="63">
        <f>E135*100/D135</f>
        <v>99.389126450824676</v>
      </c>
    </row>
    <row r="136" spans="1:11" ht="39.75" customHeight="1" x14ac:dyDescent="0.3">
      <c r="A136" s="73" t="s">
        <v>167</v>
      </c>
      <c r="B136" s="88" t="s">
        <v>122</v>
      </c>
      <c r="C136" s="15" t="s">
        <v>51</v>
      </c>
      <c r="D136" s="15">
        <v>25</v>
      </c>
      <c r="E136" s="15">
        <v>24</v>
      </c>
      <c r="F136" s="63">
        <f t="shared" ref="F136:F152" si="6">E136*100/D136</f>
        <v>96</v>
      </c>
    </row>
    <row r="137" spans="1:11" ht="41.25" customHeight="1" x14ac:dyDescent="0.3">
      <c r="A137" s="74">
        <v>64</v>
      </c>
      <c r="B137" s="88" t="s">
        <v>105</v>
      </c>
      <c r="C137" s="15" t="s">
        <v>51</v>
      </c>
      <c r="D137" s="85">
        <v>627</v>
      </c>
      <c r="E137" s="85">
        <v>627</v>
      </c>
      <c r="F137" s="63">
        <f t="shared" si="6"/>
        <v>100</v>
      </c>
    </row>
    <row r="138" spans="1:11" ht="50.25" customHeight="1" x14ac:dyDescent="0.3">
      <c r="A138" s="73">
        <v>65</v>
      </c>
      <c r="B138" s="88" t="s">
        <v>106</v>
      </c>
      <c r="C138" s="15" t="s">
        <v>51</v>
      </c>
      <c r="D138" s="85">
        <v>0</v>
      </c>
      <c r="E138" s="85">
        <v>0</v>
      </c>
      <c r="F138" s="63"/>
      <c r="I138" s="93"/>
      <c r="J138" s="94"/>
      <c r="K138" s="95"/>
    </row>
    <row r="139" spans="1:11" ht="87" customHeight="1" x14ac:dyDescent="0.3">
      <c r="A139" s="73">
        <v>66</v>
      </c>
      <c r="B139" s="88" t="s">
        <v>127</v>
      </c>
      <c r="C139" s="15" t="s">
        <v>51</v>
      </c>
      <c r="D139" s="15">
        <v>126</v>
      </c>
      <c r="E139" s="15">
        <v>113</v>
      </c>
      <c r="F139" s="63">
        <f t="shared" si="6"/>
        <v>89.682539682539684</v>
      </c>
      <c r="I139" s="96"/>
      <c r="J139" s="95"/>
      <c r="K139" s="97"/>
    </row>
    <row r="140" spans="1:11" ht="48.75" customHeight="1" x14ac:dyDescent="0.3">
      <c r="A140" s="74">
        <v>67</v>
      </c>
      <c r="B140" s="88" t="s">
        <v>107</v>
      </c>
      <c r="C140" s="15" t="s">
        <v>16</v>
      </c>
      <c r="D140" s="15">
        <v>9373</v>
      </c>
      <c r="E140" s="15">
        <v>8940</v>
      </c>
      <c r="F140" s="63">
        <f t="shared" si="6"/>
        <v>95.380347807532274</v>
      </c>
      <c r="I140" s="93"/>
      <c r="J140" s="32"/>
      <c r="K140" s="97"/>
    </row>
    <row r="141" spans="1:11" ht="68.25" customHeight="1" x14ac:dyDescent="0.3">
      <c r="A141" s="73">
        <v>68</v>
      </c>
      <c r="B141" s="88" t="s">
        <v>123</v>
      </c>
      <c r="C141" s="15" t="s">
        <v>16</v>
      </c>
      <c r="D141" s="15">
        <v>9232</v>
      </c>
      <c r="E141" s="15">
        <v>8810</v>
      </c>
      <c r="F141" s="63">
        <f t="shared" si="6"/>
        <v>95.428942807625646</v>
      </c>
    </row>
    <row r="142" spans="1:11" ht="45" customHeight="1" x14ac:dyDescent="0.3">
      <c r="A142" s="73">
        <v>69</v>
      </c>
      <c r="B142" s="88" t="s">
        <v>108</v>
      </c>
      <c r="C142" s="15" t="s">
        <v>16</v>
      </c>
      <c r="D142" s="15">
        <v>6905</v>
      </c>
      <c r="E142" s="15">
        <v>9920</v>
      </c>
      <c r="F142" s="63">
        <f t="shared" si="6"/>
        <v>143.66401158580737</v>
      </c>
    </row>
    <row r="143" spans="1:11" ht="40.5" x14ac:dyDescent="0.3">
      <c r="A143" s="86">
        <v>70</v>
      </c>
      <c r="B143" s="89" t="s">
        <v>109</v>
      </c>
      <c r="C143" s="83" t="s">
        <v>12</v>
      </c>
      <c r="D143" s="90">
        <v>100</v>
      </c>
      <c r="E143" s="90">
        <v>100</v>
      </c>
      <c r="F143" s="63">
        <f t="shared" si="6"/>
        <v>100</v>
      </c>
    </row>
    <row r="144" spans="1:11" ht="101.25" x14ac:dyDescent="0.3">
      <c r="A144" s="86">
        <v>71</v>
      </c>
      <c r="B144" s="89" t="s">
        <v>124</v>
      </c>
      <c r="C144" s="83" t="s">
        <v>12</v>
      </c>
      <c r="D144" s="87">
        <v>61</v>
      </c>
      <c r="E144" s="87">
        <v>61</v>
      </c>
      <c r="F144" s="63">
        <f t="shared" si="6"/>
        <v>100</v>
      </c>
    </row>
    <row r="145" spans="1:6" ht="40.5" x14ac:dyDescent="0.3">
      <c r="A145" s="72">
        <v>72</v>
      </c>
      <c r="B145" s="88" t="s">
        <v>125</v>
      </c>
      <c r="C145" s="84" t="s">
        <v>16</v>
      </c>
      <c r="D145" s="84">
        <v>44.67</v>
      </c>
      <c r="E145" s="84">
        <v>45.4</v>
      </c>
      <c r="F145" s="63">
        <f t="shared" si="6"/>
        <v>101.63420640250727</v>
      </c>
    </row>
    <row r="146" spans="1:6" ht="40.5" x14ac:dyDescent="0.3">
      <c r="A146" s="86">
        <v>73</v>
      </c>
      <c r="B146" s="88" t="s">
        <v>126</v>
      </c>
      <c r="C146" s="84" t="s">
        <v>16</v>
      </c>
      <c r="D146" s="84">
        <v>45.84</v>
      </c>
      <c r="E146" s="84">
        <v>50.68</v>
      </c>
      <c r="F146" s="63">
        <f t="shared" si="6"/>
        <v>110.55846422338568</v>
      </c>
    </row>
    <row r="147" spans="1:6" ht="60.75" x14ac:dyDescent="0.3">
      <c r="A147" s="72">
        <v>74</v>
      </c>
      <c r="B147" s="91" t="s">
        <v>128</v>
      </c>
      <c r="C147" s="84" t="s">
        <v>16</v>
      </c>
      <c r="D147" s="87">
        <v>26951</v>
      </c>
      <c r="E147" s="87">
        <v>29379</v>
      </c>
      <c r="F147" s="63">
        <f t="shared" si="6"/>
        <v>109.00894215427999</v>
      </c>
    </row>
    <row r="148" spans="1:6" ht="81" x14ac:dyDescent="0.3">
      <c r="A148" s="86">
        <v>75</v>
      </c>
      <c r="B148" s="91" t="s">
        <v>129</v>
      </c>
      <c r="C148" s="84" t="s">
        <v>16</v>
      </c>
      <c r="D148" s="87">
        <v>24794</v>
      </c>
      <c r="E148" s="87">
        <v>26643</v>
      </c>
      <c r="F148" s="63">
        <f t="shared" si="6"/>
        <v>107.45744938291521</v>
      </c>
    </row>
    <row r="149" spans="1:6" ht="81" x14ac:dyDescent="0.3">
      <c r="A149" s="72">
        <v>76</v>
      </c>
      <c r="B149" s="91" t="s">
        <v>130</v>
      </c>
      <c r="C149" s="84" t="s">
        <v>16</v>
      </c>
      <c r="D149" s="87">
        <v>27785</v>
      </c>
      <c r="E149" s="87">
        <v>30404</v>
      </c>
      <c r="F149" s="63">
        <f t="shared" si="6"/>
        <v>109.42594925319418</v>
      </c>
    </row>
    <row r="150" spans="1:6" ht="20.25" x14ac:dyDescent="0.3">
      <c r="A150" s="86">
        <v>77</v>
      </c>
      <c r="B150" s="77" t="s">
        <v>110</v>
      </c>
      <c r="C150" s="69"/>
      <c r="D150" s="82"/>
      <c r="E150" s="82"/>
      <c r="F150" s="63"/>
    </row>
    <row r="151" spans="1:6" ht="20.25" x14ac:dyDescent="0.3">
      <c r="A151" s="72">
        <v>78</v>
      </c>
      <c r="B151" s="78" t="s">
        <v>112</v>
      </c>
      <c r="C151" s="45" t="s">
        <v>16</v>
      </c>
      <c r="D151" s="85">
        <v>26931</v>
      </c>
      <c r="E151" s="85">
        <v>29204</v>
      </c>
      <c r="F151" s="63">
        <f t="shared" si="6"/>
        <v>108.4400876313542</v>
      </c>
    </row>
    <row r="152" spans="1:6" ht="20.25" x14ac:dyDescent="0.3">
      <c r="A152" s="74">
        <v>79</v>
      </c>
      <c r="B152" s="79" t="s">
        <v>111</v>
      </c>
      <c r="C152" s="45" t="s">
        <v>16</v>
      </c>
      <c r="D152" s="85">
        <v>26577</v>
      </c>
      <c r="E152" s="85">
        <v>29436</v>
      </c>
      <c r="F152" s="63">
        <f t="shared" si="6"/>
        <v>110.75742183090642</v>
      </c>
    </row>
    <row r="153" spans="1:6" x14ac:dyDescent="0.25">
      <c r="B153" s="68"/>
      <c r="C153" s="68"/>
    </row>
  </sheetData>
  <sheetProtection selectLockedCells="1" selectUnlockedCells="1"/>
  <mergeCells count="11">
    <mergeCell ref="A84:F84"/>
    <mergeCell ref="A110:F110"/>
    <mergeCell ref="A134:F134"/>
    <mergeCell ref="A1:F1"/>
    <mergeCell ref="A2:F2"/>
    <mergeCell ref="A3:F3"/>
    <mergeCell ref="A4:F4"/>
    <mergeCell ref="A41:F41"/>
    <mergeCell ref="A60:F60"/>
    <mergeCell ref="B49:C49"/>
    <mergeCell ref="A97:F97"/>
  </mergeCells>
  <pageMargins left="0.59055118110236227" right="0.74803149606299213" top="0.39370078740157483" bottom="0.39370078740157483" header="0.11811023622047245" footer="0.11811023622047245"/>
  <pageSetup paperSize="9" scale="74" firstPageNumber="0" orientation="portrait" horizontalDpi="300" verticalDpi="300" r:id="rId1"/>
  <headerFooter alignWithMargins="0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0"/>
  <sheetViews>
    <sheetView zoomScale="115" zoomScaleNormal="115" workbookViewId="0">
      <selection activeCell="E12" sqref="E12"/>
    </sheetView>
  </sheetViews>
  <sheetFormatPr defaultColWidth="9.140625" defaultRowHeight="18" x14ac:dyDescent="0.25"/>
  <cols>
    <col min="1" max="1" width="4.140625" style="218" customWidth="1"/>
    <col min="2" max="2" width="47.42578125" style="200" customWidth="1"/>
    <col min="3" max="3" width="9" style="2" customWidth="1"/>
    <col min="4" max="4" width="12.42578125" style="218" customWidth="1"/>
    <col min="5" max="5" width="12.7109375" style="218" customWidth="1"/>
    <col min="6" max="6" width="11.5703125" style="23" customWidth="1"/>
    <col min="7" max="16384" width="9.140625" style="2"/>
  </cols>
  <sheetData>
    <row r="1" spans="1:8" ht="20.25" x14ac:dyDescent="0.25">
      <c r="A1" s="287" t="s">
        <v>0</v>
      </c>
      <c r="B1" s="287"/>
      <c r="C1" s="287"/>
      <c r="D1" s="287"/>
      <c r="E1" s="287"/>
      <c r="F1" s="287"/>
      <c r="G1" s="1"/>
      <c r="H1" s="1"/>
    </row>
    <row r="2" spans="1:8" ht="20.25" x14ac:dyDescent="0.25">
      <c r="A2" s="287" t="s">
        <v>1</v>
      </c>
      <c r="B2" s="287"/>
      <c r="C2" s="287"/>
      <c r="D2" s="287"/>
      <c r="E2" s="287"/>
      <c r="F2" s="287"/>
      <c r="G2" s="1"/>
      <c r="H2" s="1"/>
    </row>
    <row r="3" spans="1:8" ht="20.25" x14ac:dyDescent="0.25">
      <c r="A3" s="287" t="s">
        <v>2</v>
      </c>
      <c r="B3" s="287"/>
      <c r="C3" s="287"/>
      <c r="D3" s="287"/>
      <c r="E3" s="287"/>
      <c r="F3" s="287"/>
      <c r="G3" s="1"/>
      <c r="H3" s="1"/>
    </row>
    <row r="4" spans="1:8" ht="20.25" x14ac:dyDescent="0.3">
      <c r="A4" s="287" t="s">
        <v>249</v>
      </c>
      <c r="B4" s="287"/>
      <c r="C4" s="287"/>
      <c r="D4" s="287"/>
      <c r="E4" s="287"/>
      <c r="F4" s="287"/>
      <c r="G4" s="3"/>
      <c r="H4" s="3"/>
    </row>
    <row r="5" spans="1:8" ht="60" customHeight="1" x14ac:dyDescent="0.25">
      <c r="A5" s="187" t="s">
        <v>3</v>
      </c>
      <c r="B5" s="187" t="s">
        <v>4</v>
      </c>
      <c r="C5" s="5" t="s">
        <v>5</v>
      </c>
      <c r="D5" s="201" t="s">
        <v>163</v>
      </c>
      <c r="E5" s="201" t="s">
        <v>222</v>
      </c>
      <c r="F5" s="141" t="s">
        <v>250</v>
      </c>
    </row>
    <row r="6" spans="1:8" ht="63" x14ac:dyDescent="0.25">
      <c r="A6" s="180">
        <v>1</v>
      </c>
      <c r="B6" s="250" t="s">
        <v>234</v>
      </c>
      <c r="C6" s="168" t="s">
        <v>7</v>
      </c>
      <c r="D6" s="202">
        <v>1482.4</v>
      </c>
      <c r="E6" s="202">
        <v>1637.11</v>
      </c>
      <c r="F6" s="106">
        <f>E6/D6*100</f>
        <v>110.43645439827306</v>
      </c>
    </row>
    <row r="7" spans="1:8" ht="18.75" x14ac:dyDescent="0.25">
      <c r="A7" s="180">
        <v>2</v>
      </c>
      <c r="B7" s="250" t="s">
        <v>235</v>
      </c>
      <c r="C7" s="168" t="s">
        <v>7</v>
      </c>
      <c r="D7" s="202">
        <v>2271.6999999999998</v>
      </c>
      <c r="E7" s="202">
        <v>2439.3000000000002</v>
      </c>
      <c r="F7" s="106">
        <f t="shared" ref="F7:F26" si="0">E7/D7*100</f>
        <v>107.37773473610073</v>
      </c>
    </row>
    <row r="8" spans="1:8" ht="31.5" x14ac:dyDescent="0.25">
      <c r="A8" s="180">
        <v>3</v>
      </c>
      <c r="B8" s="250" t="s">
        <v>236</v>
      </c>
      <c r="C8" s="168" t="s">
        <v>7</v>
      </c>
      <c r="D8" s="202">
        <v>843.2</v>
      </c>
      <c r="E8" s="202">
        <v>864.7</v>
      </c>
      <c r="F8" s="106">
        <f t="shared" si="0"/>
        <v>102.5498102466793</v>
      </c>
    </row>
    <row r="9" spans="1:8" ht="18.75" x14ac:dyDescent="0.25">
      <c r="A9" s="169">
        <v>4</v>
      </c>
      <c r="B9" s="189" t="s">
        <v>6</v>
      </c>
      <c r="C9" s="169" t="s">
        <v>7</v>
      </c>
      <c r="D9" s="169">
        <v>2605.4899999999998</v>
      </c>
      <c r="E9" s="169">
        <v>2675.03</v>
      </c>
      <c r="F9" s="106">
        <f t="shared" si="0"/>
        <v>102.66897973125977</v>
      </c>
    </row>
    <row r="10" spans="1:8" ht="18.75" x14ac:dyDescent="0.25">
      <c r="A10" s="169"/>
      <c r="B10" s="189" t="s">
        <v>8</v>
      </c>
      <c r="C10" s="169"/>
      <c r="D10" s="169">
        <v>52.15</v>
      </c>
      <c r="E10" s="169">
        <v>55.39</v>
      </c>
      <c r="F10" s="106">
        <f t="shared" si="0"/>
        <v>106.21284755512943</v>
      </c>
    </row>
    <row r="11" spans="1:8" ht="18.75" x14ac:dyDescent="0.25">
      <c r="A11" s="169">
        <v>5</v>
      </c>
      <c r="B11" s="189" t="s">
        <v>9</v>
      </c>
      <c r="C11" s="169" t="s">
        <v>7</v>
      </c>
      <c r="D11" s="169">
        <v>33.97</v>
      </c>
      <c r="E11" s="169">
        <v>17.47</v>
      </c>
      <c r="F11" s="106">
        <f t="shared" si="0"/>
        <v>51.427730350309098</v>
      </c>
    </row>
    <row r="12" spans="1:8" ht="18.75" x14ac:dyDescent="0.25">
      <c r="A12" s="169"/>
      <c r="B12" s="189" t="s">
        <v>8</v>
      </c>
      <c r="C12" s="169"/>
      <c r="D12" s="169">
        <v>3.85</v>
      </c>
      <c r="E12" s="169">
        <v>2.5299999999999998</v>
      </c>
      <c r="F12" s="106">
        <f t="shared" si="0"/>
        <v>65.714285714285708</v>
      </c>
    </row>
    <row r="13" spans="1:8" ht="18.75" x14ac:dyDescent="0.25">
      <c r="A13" s="169">
        <v>6</v>
      </c>
      <c r="B13" s="189" t="s">
        <v>10</v>
      </c>
      <c r="C13" s="169" t="s">
        <v>7</v>
      </c>
      <c r="D13" s="169">
        <v>2639.46</v>
      </c>
      <c r="E13" s="169">
        <v>2692.5</v>
      </c>
      <c r="F13" s="106">
        <f t="shared" si="0"/>
        <v>102.00950194357937</v>
      </c>
    </row>
    <row r="14" spans="1:8" ht="18.75" x14ac:dyDescent="0.25">
      <c r="A14" s="169">
        <v>7</v>
      </c>
      <c r="B14" s="189" t="s">
        <v>11</v>
      </c>
      <c r="C14" s="169" t="s">
        <v>12</v>
      </c>
      <c r="D14" s="169">
        <v>105.8</v>
      </c>
      <c r="E14" s="169">
        <v>103.3</v>
      </c>
      <c r="F14" s="106">
        <f t="shared" si="0"/>
        <v>97.637051039697539</v>
      </c>
    </row>
    <row r="15" spans="1:8" ht="31.5" x14ac:dyDescent="0.25">
      <c r="A15" s="169">
        <v>8</v>
      </c>
      <c r="B15" s="189" t="s">
        <v>13</v>
      </c>
      <c r="C15" s="169" t="s">
        <v>12</v>
      </c>
      <c r="D15" s="203">
        <v>101</v>
      </c>
      <c r="E15" s="203">
        <v>99</v>
      </c>
      <c r="F15" s="106">
        <f t="shared" si="0"/>
        <v>98.019801980198025</v>
      </c>
    </row>
    <row r="16" spans="1:8" ht="31.5" x14ac:dyDescent="0.25">
      <c r="A16" s="169">
        <v>9</v>
      </c>
      <c r="B16" s="189" t="s">
        <v>14</v>
      </c>
      <c r="C16" s="169" t="s">
        <v>12</v>
      </c>
      <c r="D16" s="204">
        <v>2</v>
      </c>
      <c r="E16" s="204">
        <f>E10/E9*100</f>
        <v>2.0706309835777539</v>
      </c>
      <c r="F16" s="106">
        <f t="shared" si="0"/>
        <v>103.5315491788877</v>
      </c>
    </row>
    <row r="17" spans="1:6" ht="18.75" x14ac:dyDescent="0.25">
      <c r="A17" s="169">
        <v>10</v>
      </c>
      <c r="B17" s="189" t="s">
        <v>15</v>
      </c>
      <c r="C17" s="169" t="s">
        <v>17</v>
      </c>
      <c r="D17" s="204">
        <v>151.43700000000001</v>
      </c>
      <c r="E17" s="204">
        <f>E9/16.995</f>
        <v>157.40100029420418</v>
      </c>
      <c r="F17" s="106">
        <f t="shared" si="0"/>
        <v>103.93827155464264</v>
      </c>
    </row>
    <row r="18" spans="1:6" ht="18.75" x14ac:dyDescent="0.25">
      <c r="A18" s="169"/>
      <c r="B18" s="189" t="s">
        <v>8</v>
      </c>
      <c r="C18" s="169" t="s">
        <v>17</v>
      </c>
      <c r="D18" s="204">
        <v>3.0310899999999998</v>
      </c>
      <c r="E18" s="204">
        <f>E10/16.995</f>
        <v>3.2591938805531036</v>
      </c>
      <c r="F18" s="106">
        <f t="shared" si="0"/>
        <v>107.52547369273442</v>
      </c>
    </row>
    <row r="19" spans="1:6" ht="18.75" x14ac:dyDescent="0.25">
      <c r="A19" s="169">
        <v>11</v>
      </c>
      <c r="B19" s="189" t="s">
        <v>18</v>
      </c>
      <c r="C19" s="169" t="s">
        <v>17</v>
      </c>
      <c r="D19" s="169">
        <v>68082.7</v>
      </c>
      <c r="E19" s="169">
        <v>66843.600000000006</v>
      </c>
      <c r="F19" s="106">
        <f t="shared" si="0"/>
        <v>98.180007549641843</v>
      </c>
    </row>
    <row r="20" spans="1:6" ht="18.75" x14ac:dyDescent="0.25">
      <c r="A20" s="169">
        <v>12</v>
      </c>
      <c r="B20" s="189" t="s">
        <v>19</v>
      </c>
      <c r="C20" s="169" t="s">
        <v>16</v>
      </c>
      <c r="D20" s="204">
        <v>3957.1</v>
      </c>
      <c r="E20" s="204">
        <f>E19/16995*1000</f>
        <v>3933.1332744924985</v>
      </c>
      <c r="F20" s="106">
        <f t="shared" si="0"/>
        <v>99.394336117169104</v>
      </c>
    </row>
    <row r="21" spans="1:6" ht="31.5" x14ac:dyDescent="0.25">
      <c r="A21" s="251">
        <v>13</v>
      </c>
      <c r="B21" s="252" t="s">
        <v>20</v>
      </c>
      <c r="C21" s="169" t="s">
        <v>17</v>
      </c>
      <c r="D21" s="205">
        <f>SUM(D22:D27)</f>
        <v>59401</v>
      </c>
      <c r="E21" s="205">
        <f>E22+E23+E24+E25+E26+E27</f>
        <v>62672</v>
      </c>
      <c r="F21" s="106">
        <f t="shared" si="0"/>
        <v>105.50664130233498</v>
      </c>
    </row>
    <row r="22" spans="1:6" ht="18.75" x14ac:dyDescent="0.25">
      <c r="A22" s="187"/>
      <c r="B22" s="190" t="s">
        <v>21</v>
      </c>
      <c r="C22" s="169" t="s">
        <v>17</v>
      </c>
      <c r="D22" s="169">
        <v>13452</v>
      </c>
      <c r="E22" s="169">
        <v>12138</v>
      </c>
      <c r="F22" s="106">
        <f t="shared" si="0"/>
        <v>90.231935771632465</v>
      </c>
    </row>
    <row r="23" spans="1:6" ht="18.75" x14ac:dyDescent="0.25">
      <c r="A23" s="187"/>
      <c r="B23" s="191" t="s">
        <v>22</v>
      </c>
      <c r="C23" s="169" t="s">
        <v>17</v>
      </c>
      <c r="D23" s="169">
        <v>3713</v>
      </c>
      <c r="E23" s="169">
        <v>3156</v>
      </c>
      <c r="F23" s="106">
        <f t="shared" si="0"/>
        <v>84.998653380016165</v>
      </c>
    </row>
    <row r="24" spans="1:6" ht="18.75" x14ac:dyDescent="0.25">
      <c r="A24" s="187"/>
      <c r="B24" s="191" t="s">
        <v>23</v>
      </c>
      <c r="C24" s="169" t="s">
        <v>17</v>
      </c>
      <c r="D24" s="169">
        <v>16958</v>
      </c>
      <c r="E24" s="169">
        <v>24510</v>
      </c>
      <c r="F24" s="106">
        <f t="shared" si="0"/>
        <v>144.5335534850808</v>
      </c>
    </row>
    <row r="25" spans="1:6" ht="18.75" x14ac:dyDescent="0.25">
      <c r="A25" s="187"/>
      <c r="B25" s="191" t="s">
        <v>24</v>
      </c>
      <c r="C25" s="169" t="s">
        <v>17</v>
      </c>
      <c r="D25" s="169">
        <v>13773</v>
      </c>
      <c r="E25" s="169">
        <v>17905</v>
      </c>
      <c r="F25" s="106">
        <f t="shared" si="0"/>
        <v>130.00072605822987</v>
      </c>
    </row>
    <row r="26" spans="1:6" ht="18.75" x14ac:dyDescent="0.25">
      <c r="A26" s="187"/>
      <c r="B26" s="191" t="s">
        <v>171</v>
      </c>
      <c r="C26" s="169" t="s">
        <v>17</v>
      </c>
      <c r="D26" s="169">
        <v>11505</v>
      </c>
      <c r="E26" s="169">
        <v>4963</v>
      </c>
      <c r="F26" s="106">
        <f t="shared" si="0"/>
        <v>43.137766188613647</v>
      </c>
    </row>
    <row r="27" spans="1:6" ht="2.25" customHeight="1" x14ac:dyDescent="0.3">
      <c r="A27" s="187"/>
      <c r="B27" s="191" t="s">
        <v>25</v>
      </c>
      <c r="C27" s="169" t="s">
        <v>17</v>
      </c>
      <c r="D27" s="169">
        <v>0</v>
      </c>
      <c r="E27" s="169"/>
      <c r="F27" s="108"/>
    </row>
    <row r="28" spans="1:6" ht="31.5" x14ac:dyDescent="0.25">
      <c r="A28" s="172">
        <v>14</v>
      </c>
      <c r="B28" s="188" t="s">
        <v>224</v>
      </c>
      <c r="C28" s="169"/>
      <c r="D28" s="169"/>
      <c r="E28" s="169"/>
      <c r="F28" s="106"/>
    </row>
    <row r="29" spans="1:6" ht="18.75" x14ac:dyDescent="0.25">
      <c r="A29" s="219"/>
      <c r="B29" s="192" t="s">
        <v>97</v>
      </c>
      <c r="C29" s="169" t="s">
        <v>27</v>
      </c>
      <c r="D29" s="206">
        <v>13.5</v>
      </c>
      <c r="E29" s="206">
        <v>15.5</v>
      </c>
      <c r="F29" s="134">
        <f>E29/D29*100</f>
        <v>114.81481481481481</v>
      </c>
    </row>
    <row r="30" spans="1:6" ht="18.75" x14ac:dyDescent="0.25">
      <c r="A30" s="219"/>
      <c r="B30" s="189" t="s">
        <v>28</v>
      </c>
      <c r="C30" s="169" t="s">
        <v>27</v>
      </c>
      <c r="D30" s="206">
        <v>0.3</v>
      </c>
      <c r="E30" s="206"/>
      <c r="F30" s="134">
        <f t="shared" ref="F30:F37" si="1">E30/D30*100</f>
        <v>0</v>
      </c>
    </row>
    <row r="31" spans="1:6" ht="18.75" x14ac:dyDescent="0.25">
      <c r="A31" s="219"/>
      <c r="B31" s="189" t="s">
        <v>29</v>
      </c>
      <c r="C31" s="169" t="s">
        <v>27</v>
      </c>
      <c r="D31" s="206">
        <v>9.1</v>
      </c>
      <c r="E31" s="206">
        <v>4.7</v>
      </c>
      <c r="F31" s="134">
        <f t="shared" si="1"/>
        <v>51.648351648351657</v>
      </c>
    </row>
    <row r="32" spans="1:6" ht="18.75" x14ac:dyDescent="0.25">
      <c r="A32" s="187"/>
      <c r="B32" s="194" t="s">
        <v>30</v>
      </c>
      <c r="C32" s="169" t="s">
        <v>27</v>
      </c>
      <c r="D32" s="206">
        <v>50.9</v>
      </c>
      <c r="E32" s="206">
        <v>29</v>
      </c>
      <c r="F32" s="134">
        <f t="shared" si="1"/>
        <v>56.97445972495089</v>
      </c>
    </row>
    <row r="33" spans="1:6" ht="18.75" x14ac:dyDescent="0.25">
      <c r="A33" s="201"/>
      <c r="B33" s="223" t="s">
        <v>31</v>
      </c>
      <c r="C33" s="222" t="s">
        <v>27</v>
      </c>
      <c r="D33" s="169">
        <v>1.8</v>
      </c>
      <c r="E33" s="169">
        <v>1.3</v>
      </c>
      <c r="F33" s="134">
        <f t="shared" si="1"/>
        <v>72.222222222222214</v>
      </c>
    </row>
    <row r="34" spans="1:6" ht="18.75" x14ac:dyDescent="0.25">
      <c r="A34" s="201"/>
      <c r="B34" s="223" t="s">
        <v>32</v>
      </c>
      <c r="C34" s="222" t="s">
        <v>27</v>
      </c>
      <c r="D34" s="207">
        <v>1</v>
      </c>
      <c r="E34" s="207">
        <v>0.9</v>
      </c>
      <c r="F34" s="134">
        <f t="shared" si="1"/>
        <v>90</v>
      </c>
    </row>
    <row r="35" spans="1:6" ht="18.75" x14ac:dyDescent="0.25">
      <c r="A35" s="201"/>
      <c r="B35" s="224" t="s">
        <v>87</v>
      </c>
      <c r="C35" s="222"/>
      <c r="D35" s="207"/>
      <c r="E35" s="207"/>
      <c r="F35" s="134"/>
    </row>
    <row r="36" spans="1:6" ht="18.75" x14ac:dyDescent="0.25">
      <c r="A36" s="187"/>
      <c r="B36" s="193" t="s">
        <v>33</v>
      </c>
      <c r="C36" s="169" t="s">
        <v>27</v>
      </c>
      <c r="D36" s="207">
        <v>27</v>
      </c>
      <c r="E36" s="207">
        <v>27.68</v>
      </c>
      <c r="F36" s="134">
        <f t="shared" si="1"/>
        <v>102.51851851851852</v>
      </c>
    </row>
    <row r="37" spans="1:6" ht="18.75" x14ac:dyDescent="0.25">
      <c r="A37" s="187"/>
      <c r="B37" s="193" t="s">
        <v>34</v>
      </c>
      <c r="C37" s="169" t="s">
        <v>27</v>
      </c>
      <c r="D37" s="207">
        <v>3.5</v>
      </c>
      <c r="E37" s="207">
        <v>2.6</v>
      </c>
      <c r="F37" s="134">
        <f t="shared" si="1"/>
        <v>74.285714285714292</v>
      </c>
    </row>
    <row r="38" spans="1:6" ht="56.25" x14ac:dyDescent="0.25">
      <c r="A38" s="187" t="s">
        <v>3</v>
      </c>
      <c r="B38" s="187" t="s">
        <v>4</v>
      </c>
      <c r="C38" s="5" t="s">
        <v>5</v>
      </c>
      <c r="D38" s="201" t="s">
        <v>165</v>
      </c>
      <c r="E38" s="201" t="s">
        <v>223</v>
      </c>
      <c r="F38" s="141" t="s">
        <v>251</v>
      </c>
    </row>
    <row r="39" spans="1:6" ht="20.25" x14ac:dyDescent="0.25">
      <c r="A39" s="284" t="s">
        <v>136</v>
      </c>
      <c r="B39" s="285"/>
      <c r="C39" s="285"/>
      <c r="D39" s="285"/>
      <c r="E39" s="285"/>
      <c r="F39" s="286"/>
    </row>
    <row r="40" spans="1:6" ht="18.75" x14ac:dyDescent="0.25">
      <c r="A40" s="248">
        <v>15</v>
      </c>
      <c r="B40" s="227" t="s">
        <v>137</v>
      </c>
      <c r="C40" s="227" t="s">
        <v>138</v>
      </c>
      <c r="D40" s="176">
        <v>188.8</v>
      </c>
      <c r="E40" s="176">
        <v>47.8</v>
      </c>
      <c r="F40" s="228">
        <f>E40/D40*100</f>
        <v>25.317796610169491</v>
      </c>
    </row>
    <row r="41" spans="1:6" ht="18.75" x14ac:dyDescent="0.25">
      <c r="A41" s="248">
        <v>16</v>
      </c>
      <c r="B41" s="227" t="s">
        <v>140</v>
      </c>
      <c r="C41" s="227" t="s">
        <v>138</v>
      </c>
      <c r="D41" s="176">
        <v>174.6</v>
      </c>
      <c r="E41" s="176">
        <v>270.2</v>
      </c>
      <c r="F41" s="228">
        <f t="shared" ref="F41:F45" si="2">E41/D41*100</f>
        <v>154.75372279495991</v>
      </c>
    </row>
    <row r="42" spans="1:6" ht="18.75" x14ac:dyDescent="0.25">
      <c r="A42" s="219">
        <v>18</v>
      </c>
      <c r="B42" s="249" t="s">
        <v>35</v>
      </c>
      <c r="C42" s="170"/>
      <c r="D42" s="208"/>
      <c r="E42" s="208"/>
      <c r="F42" s="228"/>
    </row>
    <row r="43" spans="1:6" ht="18.75" x14ac:dyDescent="0.25">
      <c r="A43" s="219"/>
      <c r="B43" s="189" t="s">
        <v>36</v>
      </c>
      <c r="C43" s="169" t="s">
        <v>27</v>
      </c>
      <c r="D43" s="169">
        <v>6849</v>
      </c>
      <c r="E43" s="169">
        <v>7909.9</v>
      </c>
      <c r="F43" s="228">
        <f t="shared" si="2"/>
        <v>115.48985253321653</v>
      </c>
    </row>
    <row r="44" spans="1:6" ht="18.75" x14ac:dyDescent="0.25">
      <c r="A44" s="219"/>
      <c r="B44" s="189" t="s">
        <v>37</v>
      </c>
      <c r="C44" s="169" t="s">
        <v>38</v>
      </c>
      <c r="D44" s="169">
        <v>4082</v>
      </c>
      <c r="E44" s="169">
        <v>4320</v>
      </c>
      <c r="F44" s="228">
        <f t="shared" si="2"/>
        <v>105.83047525722684</v>
      </c>
    </row>
    <row r="45" spans="1:6" ht="3" customHeight="1" x14ac:dyDescent="0.25">
      <c r="A45" s="219"/>
      <c r="B45" s="189" t="s">
        <v>225</v>
      </c>
      <c r="C45" s="169" t="s">
        <v>38</v>
      </c>
      <c r="D45" s="169">
        <v>4407</v>
      </c>
      <c r="E45" s="169"/>
      <c r="F45" s="106">
        <f t="shared" si="2"/>
        <v>0</v>
      </c>
    </row>
    <row r="46" spans="1:6" ht="20.25" x14ac:dyDescent="0.3">
      <c r="A46" s="219">
        <v>19</v>
      </c>
      <c r="B46" s="293" t="s">
        <v>39</v>
      </c>
      <c r="C46" s="294"/>
      <c r="D46" s="169"/>
      <c r="E46" s="169"/>
      <c r="F46" s="106"/>
    </row>
    <row r="47" spans="1:6" ht="18.75" x14ac:dyDescent="0.25">
      <c r="A47" s="219"/>
      <c r="B47" s="189" t="s">
        <v>41</v>
      </c>
      <c r="C47" s="169" t="s">
        <v>40</v>
      </c>
      <c r="D47" s="169">
        <v>4351</v>
      </c>
      <c r="E47" s="169">
        <v>4033</v>
      </c>
      <c r="F47" s="106">
        <f>E47/D47*100</f>
        <v>92.691335325212592</v>
      </c>
    </row>
    <row r="48" spans="1:6" ht="18.75" x14ac:dyDescent="0.25">
      <c r="A48" s="219"/>
      <c r="B48" s="189" t="s">
        <v>42</v>
      </c>
      <c r="C48" s="169" t="s">
        <v>40</v>
      </c>
      <c r="D48" s="169">
        <v>1736</v>
      </c>
      <c r="E48" s="169">
        <v>1714</v>
      </c>
      <c r="F48" s="106">
        <f t="shared" ref="F48:F55" si="3">E48/D48*100</f>
        <v>98.732718894009224</v>
      </c>
    </row>
    <row r="49" spans="1:6" ht="18.75" x14ac:dyDescent="0.25">
      <c r="A49" s="219"/>
      <c r="B49" s="189" t="s">
        <v>43</v>
      </c>
      <c r="C49" s="169" t="s">
        <v>40</v>
      </c>
      <c r="D49" s="169">
        <v>112</v>
      </c>
      <c r="E49" s="169">
        <v>97</v>
      </c>
      <c r="F49" s="106">
        <f t="shared" si="3"/>
        <v>86.607142857142861</v>
      </c>
    </row>
    <row r="50" spans="1:6" ht="18.75" x14ac:dyDescent="0.25">
      <c r="A50" s="219"/>
      <c r="B50" s="189" t="s">
        <v>44</v>
      </c>
      <c r="C50" s="169" t="s">
        <v>40</v>
      </c>
      <c r="D50" s="169">
        <v>14</v>
      </c>
      <c r="E50" s="169">
        <v>14</v>
      </c>
      <c r="F50" s="106">
        <f t="shared" si="3"/>
        <v>100</v>
      </c>
    </row>
    <row r="51" spans="1:6" ht="18.75" x14ac:dyDescent="0.25">
      <c r="A51" s="219">
        <v>20</v>
      </c>
      <c r="B51" s="189" t="s">
        <v>45</v>
      </c>
      <c r="C51" s="169" t="s">
        <v>40</v>
      </c>
      <c r="D51" s="169">
        <v>1537</v>
      </c>
      <c r="E51" s="169">
        <v>1439</v>
      </c>
      <c r="F51" s="106">
        <f t="shared" si="3"/>
        <v>93.623942745608318</v>
      </c>
    </row>
    <row r="52" spans="1:6" ht="18.75" x14ac:dyDescent="0.25">
      <c r="A52" s="219">
        <v>21</v>
      </c>
      <c r="B52" s="189" t="s">
        <v>46</v>
      </c>
      <c r="C52" s="169" t="s">
        <v>40</v>
      </c>
      <c r="D52" s="169">
        <v>69</v>
      </c>
      <c r="E52" s="169">
        <v>69</v>
      </c>
      <c r="F52" s="106">
        <f t="shared" si="3"/>
        <v>100</v>
      </c>
    </row>
    <row r="53" spans="1:6" ht="18.75" x14ac:dyDescent="0.25">
      <c r="A53" s="219">
        <v>22</v>
      </c>
      <c r="B53" s="189" t="s">
        <v>47</v>
      </c>
      <c r="C53" s="169" t="s">
        <v>48</v>
      </c>
      <c r="D53" s="169">
        <v>550</v>
      </c>
      <c r="E53" s="169">
        <v>633</v>
      </c>
      <c r="F53" s="106">
        <f t="shared" si="3"/>
        <v>115.09090909090909</v>
      </c>
    </row>
    <row r="54" spans="1:6" ht="31.5" x14ac:dyDescent="0.25">
      <c r="A54" s="219">
        <v>23</v>
      </c>
      <c r="B54" s="189" t="s">
        <v>226</v>
      </c>
      <c r="C54" s="169" t="s">
        <v>98</v>
      </c>
      <c r="D54" s="169">
        <v>338</v>
      </c>
      <c r="E54" s="169">
        <v>385.9</v>
      </c>
      <c r="F54" s="106">
        <f t="shared" si="3"/>
        <v>114.17159763313609</v>
      </c>
    </row>
    <row r="55" spans="1:6" ht="18.75" x14ac:dyDescent="0.25">
      <c r="A55" s="227">
        <v>24</v>
      </c>
      <c r="B55" s="193" t="s">
        <v>70</v>
      </c>
      <c r="C55" s="171" t="s">
        <v>7</v>
      </c>
      <c r="D55" s="176">
        <v>176.7</v>
      </c>
      <c r="E55" s="176">
        <v>185.7</v>
      </c>
      <c r="F55" s="106">
        <f t="shared" si="3"/>
        <v>105.09337860780985</v>
      </c>
    </row>
    <row r="56" spans="1:6" ht="53.25" customHeight="1" x14ac:dyDescent="0.25">
      <c r="A56" s="187" t="s">
        <v>3</v>
      </c>
      <c r="B56" s="187" t="s">
        <v>4</v>
      </c>
      <c r="C56" s="5" t="s">
        <v>5</v>
      </c>
      <c r="D56" s="201" t="s">
        <v>165</v>
      </c>
      <c r="E56" s="201" t="s">
        <v>223</v>
      </c>
      <c r="F56" s="141" t="s">
        <v>251</v>
      </c>
    </row>
    <row r="57" spans="1:6" ht="25.5" customHeight="1" x14ac:dyDescent="0.3">
      <c r="A57" s="288" t="s">
        <v>134</v>
      </c>
      <c r="B57" s="289"/>
      <c r="C57" s="289"/>
      <c r="D57" s="289"/>
      <c r="E57" s="289"/>
      <c r="F57" s="290"/>
    </row>
    <row r="58" spans="1:6" ht="18.75" x14ac:dyDescent="0.3">
      <c r="A58" s="245">
        <v>25</v>
      </c>
      <c r="B58" s="194" t="s">
        <v>53</v>
      </c>
      <c r="C58" s="169" t="s">
        <v>54</v>
      </c>
      <c r="D58" s="169">
        <v>17.204999999999998</v>
      </c>
      <c r="E58" s="169">
        <v>16.995000000000001</v>
      </c>
      <c r="F58" s="135">
        <f>E58/D58*100</f>
        <v>98.779424585876214</v>
      </c>
    </row>
    <row r="59" spans="1:6" ht="18.75" x14ac:dyDescent="0.3">
      <c r="A59" s="219">
        <v>26</v>
      </c>
      <c r="B59" s="189" t="s">
        <v>227</v>
      </c>
      <c r="C59" s="169" t="s">
        <v>51</v>
      </c>
      <c r="D59" s="169">
        <v>101</v>
      </c>
      <c r="E59" s="169">
        <v>91</v>
      </c>
      <c r="F59" s="135">
        <f t="shared" ref="F59:F80" si="4">E59/D59*100</f>
        <v>90.099009900990097</v>
      </c>
    </row>
    <row r="60" spans="1:6" ht="18.75" x14ac:dyDescent="0.3">
      <c r="A60" s="219"/>
      <c r="B60" s="189" t="s">
        <v>141</v>
      </c>
      <c r="C60" s="169"/>
      <c r="D60" s="169">
        <v>5.9</v>
      </c>
      <c r="E60" s="169">
        <v>5.35</v>
      </c>
      <c r="F60" s="135">
        <f t="shared" si="4"/>
        <v>90.677966101694906</v>
      </c>
    </row>
    <row r="61" spans="1:6" ht="18.75" x14ac:dyDescent="0.3">
      <c r="A61" s="219">
        <v>27</v>
      </c>
      <c r="B61" s="189" t="s">
        <v>228</v>
      </c>
      <c r="C61" s="169" t="s">
        <v>51</v>
      </c>
      <c r="D61" s="169">
        <v>208</v>
      </c>
      <c r="E61" s="169">
        <v>213</v>
      </c>
      <c r="F61" s="135">
        <f t="shared" si="4"/>
        <v>102.40384615384615</v>
      </c>
    </row>
    <row r="62" spans="1:6" ht="18.75" x14ac:dyDescent="0.3">
      <c r="A62" s="219"/>
      <c r="B62" s="194" t="s">
        <v>142</v>
      </c>
      <c r="C62" s="169"/>
      <c r="D62" s="169">
        <v>12</v>
      </c>
      <c r="E62" s="169">
        <v>12.5</v>
      </c>
      <c r="F62" s="135">
        <f t="shared" si="4"/>
        <v>104.16666666666667</v>
      </c>
    </row>
    <row r="63" spans="1:6" ht="18.75" x14ac:dyDescent="0.3">
      <c r="A63" s="219">
        <v>28</v>
      </c>
      <c r="B63" s="194" t="s">
        <v>90</v>
      </c>
      <c r="C63" s="169" t="s">
        <v>51</v>
      </c>
      <c r="D63" s="169">
        <v>-107</v>
      </c>
      <c r="E63" s="169">
        <f>E59-E61</f>
        <v>-122</v>
      </c>
      <c r="F63" s="135">
        <f t="shared" si="4"/>
        <v>114.01869158878503</v>
      </c>
    </row>
    <row r="64" spans="1:6" ht="18.75" x14ac:dyDescent="0.3">
      <c r="A64" s="219">
        <v>29</v>
      </c>
      <c r="B64" s="189" t="s">
        <v>229</v>
      </c>
      <c r="C64" s="169" t="s">
        <v>52</v>
      </c>
      <c r="D64" s="169">
        <v>42</v>
      </c>
      <c r="E64" s="169">
        <v>33</v>
      </c>
      <c r="F64" s="135">
        <f t="shared" si="4"/>
        <v>78.571428571428569</v>
      </c>
    </row>
    <row r="65" spans="1:6" ht="18.75" x14ac:dyDescent="0.3">
      <c r="A65" s="219">
        <v>30</v>
      </c>
      <c r="B65" s="189" t="s">
        <v>230</v>
      </c>
      <c r="C65" s="169" t="s">
        <v>52</v>
      </c>
      <c r="D65" s="169">
        <v>47</v>
      </c>
      <c r="E65" s="169">
        <v>47</v>
      </c>
      <c r="F65" s="135">
        <f t="shared" si="4"/>
        <v>100</v>
      </c>
    </row>
    <row r="66" spans="1:6" ht="18.75" x14ac:dyDescent="0.3">
      <c r="A66" s="219">
        <v>31</v>
      </c>
      <c r="B66" s="189" t="s">
        <v>238</v>
      </c>
      <c r="C66" s="169" t="s">
        <v>51</v>
      </c>
      <c r="D66" s="169">
        <v>109</v>
      </c>
      <c r="E66" s="169">
        <v>100</v>
      </c>
      <c r="F66" s="135">
        <f t="shared" si="4"/>
        <v>91.743119266055047</v>
      </c>
    </row>
    <row r="67" spans="1:6" ht="18.75" x14ac:dyDescent="0.3">
      <c r="A67" s="246"/>
      <c r="B67" s="194" t="s">
        <v>239</v>
      </c>
      <c r="C67" s="209"/>
      <c r="D67" s="209">
        <v>8.5</v>
      </c>
      <c r="E67" s="209">
        <v>7.9</v>
      </c>
      <c r="F67" s="135">
        <f t="shared" si="4"/>
        <v>92.941176470588232</v>
      </c>
    </row>
    <row r="68" spans="1:6" ht="18.75" x14ac:dyDescent="0.3">
      <c r="A68" s="227">
        <v>32</v>
      </c>
      <c r="B68" s="193" t="s">
        <v>240</v>
      </c>
      <c r="C68" s="176" t="s">
        <v>51</v>
      </c>
      <c r="D68" s="176">
        <v>210</v>
      </c>
      <c r="E68" s="176">
        <v>216</v>
      </c>
      <c r="F68" s="135">
        <f t="shared" si="4"/>
        <v>102.85714285714285</v>
      </c>
    </row>
    <row r="69" spans="1:6" ht="18.75" x14ac:dyDescent="0.3">
      <c r="A69" s="247"/>
      <c r="B69" s="193" t="s">
        <v>241</v>
      </c>
      <c r="C69" s="176"/>
      <c r="D69" s="176">
        <v>16.399999999999999</v>
      </c>
      <c r="E69" s="176">
        <v>17</v>
      </c>
      <c r="F69" s="135">
        <f t="shared" si="4"/>
        <v>103.65853658536585</v>
      </c>
    </row>
    <row r="70" spans="1:6" ht="18.75" x14ac:dyDescent="0.3">
      <c r="A70" s="170">
        <v>33</v>
      </c>
      <c r="B70" s="226" t="s">
        <v>242</v>
      </c>
      <c r="C70" s="208" t="s">
        <v>51</v>
      </c>
      <c r="D70" s="208">
        <v>-101</v>
      </c>
      <c r="E70" s="208">
        <v>-116</v>
      </c>
      <c r="F70" s="135">
        <f t="shared" si="4"/>
        <v>114.85148514851484</v>
      </c>
    </row>
    <row r="71" spans="1:6" ht="32.25" x14ac:dyDescent="0.3">
      <c r="A71" s="219">
        <v>34</v>
      </c>
      <c r="B71" s="194" t="s">
        <v>243</v>
      </c>
      <c r="C71" s="7"/>
      <c r="D71" s="169">
        <v>-7.9</v>
      </c>
      <c r="E71" s="169">
        <v>-9.1</v>
      </c>
      <c r="F71" s="135">
        <f t="shared" si="4"/>
        <v>115.18987341772151</v>
      </c>
    </row>
    <row r="72" spans="1:6" ht="18.75" x14ac:dyDescent="0.3">
      <c r="A72" s="245">
        <v>35</v>
      </c>
      <c r="B72" s="194" t="s">
        <v>244</v>
      </c>
      <c r="C72" s="169" t="s">
        <v>51</v>
      </c>
      <c r="D72" s="169">
        <v>598</v>
      </c>
      <c r="E72" s="169">
        <v>538</v>
      </c>
      <c r="F72" s="135">
        <f t="shared" si="4"/>
        <v>89.966555183946483</v>
      </c>
    </row>
    <row r="73" spans="1:6" ht="18.75" x14ac:dyDescent="0.3">
      <c r="A73" s="245">
        <v>36</v>
      </c>
      <c r="B73" s="194" t="s">
        <v>245</v>
      </c>
      <c r="C73" s="169" t="s">
        <v>51</v>
      </c>
      <c r="D73" s="169">
        <v>602</v>
      </c>
      <c r="E73" s="169">
        <v>485</v>
      </c>
      <c r="F73" s="135">
        <f t="shared" si="4"/>
        <v>80.564784053156146</v>
      </c>
    </row>
    <row r="74" spans="1:6" ht="18.75" x14ac:dyDescent="0.3">
      <c r="A74" s="245">
        <v>37</v>
      </c>
      <c r="B74" s="194" t="s">
        <v>246</v>
      </c>
      <c r="C74" s="169" t="s">
        <v>51</v>
      </c>
      <c r="D74" s="169">
        <v>-4</v>
      </c>
      <c r="E74" s="169">
        <v>53</v>
      </c>
      <c r="F74" s="135"/>
    </row>
    <row r="75" spans="1:6" ht="18.75" x14ac:dyDescent="0.3">
      <c r="A75" s="227">
        <v>38</v>
      </c>
      <c r="B75" s="193" t="s">
        <v>55</v>
      </c>
      <c r="C75" s="174" t="s">
        <v>12</v>
      </c>
      <c r="D75" s="209">
        <v>0.66</v>
      </c>
      <c r="E75" s="209">
        <v>1.25</v>
      </c>
      <c r="F75" s="135">
        <f t="shared" si="4"/>
        <v>189.39393939393938</v>
      </c>
    </row>
    <row r="76" spans="1:6" ht="18.75" x14ac:dyDescent="0.3">
      <c r="A76" s="227">
        <v>39</v>
      </c>
      <c r="B76" s="193" t="s">
        <v>56</v>
      </c>
      <c r="C76" s="171" t="s">
        <v>51</v>
      </c>
      <c r="D76" s="176">
        <v>52</v>
      </c>
      <c r="E76" s="176">
        <v>110</v>
      </c>
      <c r="F76" s="135">
        <f t="shared" si="4"/>
        <v>211.53846153846155</v>
      </c>
    </row>
    <row r="77" spans="1:6" ht="56.25" x14ac:dyDescent="0.25">
      <c r="A77" s="195" t="s">
        <v>3</v>
      </c>
      <c r="B77" s="195" t="s">
        <v>4</v>
      </c>
      <c r="C77" s="119" t="s">
        <v>5</v>
      </c>
      <c r="D77" s="210" t="s">
        <v>165</v>
      </c>
      <c r="E77" s="210" t="s">
        <v>223</v>
      </c>
      <c r="F77" s="225" t="s">
        <v>251</v>
      </c>
    </row>
    <row r="78" spans="1:6" ht="32.25" x14ac:dyDescent="0.3">
      <c r="A78" s="227">
        <v>40</v>
      </c>
      <c r="B78" s="193" t="s">
        <v>247</v>
      </c>
      <c r="C78" s="171" t="s">
        <v>51</v>
      </c>
      <c r="D78" s="176">
        <v>2664</v>
      </c>
      <c r="E78" s="176">
        <v>2491</v>
      </c>
      <c r="F78" s="135">
        <f t="shared" si="4"/>
        <v>93.506006006006004</v>
      </c>
    </row>
    <row r="79" spans="1:6" ht="32.25" x14ac:dyDescent="0.3">
      <c r="A79" s="227">
        <v>41</v>
      </c>
      <c r="B79" s="193" t="s">
        <v>248</v>
      </c>
      <c r="C79" s="175" t="s">
        <v>16</v>
      </c>
      <c r="D79" s="176">
        <v>32860</v>
      </c>
      <c r="E79" s="176">
        <v>36469</v>
      </c>
      <c r="F79" s="135">
        <f t="shared" si="4"/>
        <v>110.98295800365186</v>
      </c>
    </row>
    <row r="80" spans="1:6" ht="42" customHeight="1" x14ac:dyDescent="0.3">
      <c r="A80" s="247">
        <v>42</v>
      </c>
      <c r="B80" s="193" t="s">
        <v>176</v>
      </c>
      <c r="C80" s="171"/>
      <c r="D80" s="176">
        <v>8</v>
      </c>
      <c r="E80" s="176">
        <v>8</v>
      </c>
      <c r="F80" s="135">
        <f t="shared" si="4"/>
        <v>100</v>
      </c>
    </row>
    <row r="81" spans="1:7" ht="20.25" x14ac:dyDescent="0.3">
      <c r="A81" s="281" t="s">
        <v>135</v>
      </c>
      <c r="B81" s="282"/>
      <c r="C81" s="282"/>
      <c r="D81" s="282"/>
      <c r="E81" s="282"/>
      <c r="F81" s="283"/>
    </row>
    <row r="82" spans="1:7" ht="18.75" x14ac:dyDescent="0.3">
      <c r="A82" s="176">
        <v>43</v>
      </c>
      <c r="B82" s="193" t="s">
        <v>49</v>
      </c>
      <c r="C82" s="176" t="s">
        <v>50</v>
      </c>
      <c r="D82" s="176">
        <v>9005.7999999999993</v>
      </c>
      <c r="E82" s="176">
        <v>9402</v>
      </c>
      <c r="F82" s="229">
        <f>E82/D82*100</f>
        <v>104.39938706167138</v>
      </c>
    </row>
    <row r="83" spans="1:7" ht="18.75" x14ac:dyDescent="0.3">
      <c r="A83" s="176" t="s">
        <v>147</v>
      </c>
      <c r="B83" s="193" t="s">
        <v>148</v>
      </c>
      <c r="C83" s="176" t="s">
        <v>50</v>
      </c>
      <c r="D83" s="176">
        <v>0.52</v>
      </c>
      <c r="E83" s="230">
        <f>E82/16995</f>
        <v>0.55322153574580757</v>
      </c>
      <c r="F83" s="229">
        <f t="shared" ref="F83:F92" si="5">E83/D83*100</f>
        <v>106.38875687419376</v>
      </c>
    </row>
    <row r="84" spans="1:7" ht="32.25" x14ac:dyDescent="0.3">
      <c r="A84" s="176">
        <v>44</v>
      </c>
      <c r="B84" s="193" t="s">
        <v>102</v>
      </c>
      <c r="C84" s="176" t="s">
        <v>103</v>
      </c>
      <c r="D84" s="176">
        <v>1496.6</v>
      </c>
      <c r="E84" s="176">
        <v>1528</v>
      </c>
      <c r="F84" s="229">
        <f t="shared" si="5"/>
        <v>102.09808900173726</v>
      </c>
    </row>
    <row r="85" spans="1:7" ht="32.25" x14ac:dyDescent="0.3">
      <c r="A85" s="240">
        <v>45</v>
      </c>
      <c r="B85" s="241" t="s">
        <v>104</v>
      </c>
      <c r="C85" s="177" t="s">
        <v>17</v>
      </c>
      <c r="D85" s="240">
        <v>87</v>
      </c>
      <c r="E85" s="231">
        <f>E84/16995*1000</f>
        <v>89.908796704913215</v>
      </c>
      <c r="F85" s="229">
        <f t="shared" si="5"/>
        <v>103.34344448840599</v>
      </c>
    </row>
    <row r="86" spans="1:7" ht="32.25" x14ac:dyDescent="0.3">
      <c r="A86" s="176">
        <v>46</v>
      </c>
      <c r="B86" s="193" t="s">
        <v>233</v>
      </c>
      <c r="C86" s="175" t="s">
        <v>83</v>
      </c>
      <c r="D86" s="211">
        <v>486</v>
      </c>
      <c r="E86" s="211">
        <v>488</v>
      </c>
      <c r="F86" s="229">
        <f t="shared" si="5"/>
        <v>100.41152263374487</v>
      </c>
    </row>
    <row r="87" spans="1:7" ht="32.25" x14ac:dyDescent="0.3">
      <c r="A87" s="176" t="s">
        <v>145</v>
      </c>
      <c r="B87" s="193" t="s">
        <v>231</v>
      </c>
      <c r="C87" s="175" t="s">
        <v>83</v>
      </c>
      <c r="D87" s="178">
        <v>406</v>
      </c>
      <c r="E87" s="178">
        <v>419</v>
      </c>
      <c r="F87" s="229">
        <f t="shared" si="5"/>
        <v>103.20197044334975</v>
      </c>
    </row>
    <row r="88" spans="1:7" ht="31.5" x14ac:dyDescent="0.3">
      <c r="A88" s="176" t="s">
        <v>146</v>
      </c>
      <c r="B88" s="242" t="s">
        <v>232</v>
      </c>
      <c r="C88" s="178" t="s">
        <v>83</v>
      </c>
      <c r="D88" s="211">
        <v>80</v>
      </c>
      <c r="E88" s="211">
        <v>69</v>
      </c>
      <c r="F88" s="229">
        <f t="shared" si="5"/>
        <v>86.25</v>
      </c>
    </row>
    <row r="89" spans="1:7" ht="63.75" x14ac:dyDescent="0.3">
      <c r="A89" s="176">
        <v>47</v>
      </c>
      <c r="B89" s="196" t="s">
        <v>189</v>
      </c>
      <c r="C89" s="179" t="s">
        <v>68</v>
      </c>
      <c r="D89" s="211">
        <v>93</v>
      </c>
      <c r="E89" s="211">
        <v>65</v>
      </c>
      <c r="F89" s="229">
        <f t="shared" si="5"/>
        <v>69.892473118279568</v>
      </c>
    </row>
    <row r="90" spans="1:7" ht="32.25" x14ac:dyDescent="0.3">
      <c r="A90" s="176">
        <v>48</v>
      </c>
      <c r="B90" s="196" t="s">
        <v>69</v>
      </c>
      <c r="C90" s="168" t="s">
        <v>68</v>
      </c>
      <c r="D90" s="176">
        <v>238</v>
      </c>
      <c r="E90" s="176">
        <v>144</v>
      </c>
      <c r="F90" s="229">
        <f t="shared" si="5"/>
        <v>60.504201680672267</v>
      </c>
    </row>
    <row r="91" spans="1:7" ht="32.25" x14ac:dyDescent="0.3">
      <c r="A91" s="243">
        <v>49</v>
      </c>
      <c r="B91" s="244" t="s">
        <v>85</v>
      </c>
      <c r="C91" s="180" t="s">
        <v>84</v>
      </c>
      <c r="D91" s="176">
        <v>8</v>
      </c>
      <c r="E91" s="176">
        <v>7</v>
      </c>
      <c r="F91" s="229">
        <f t="shared" si="5"/>
        <v>87.5</v>
      </c>
    </row>
    <row r="92" spans="1:7" ht="32.25" x14ac:dyDescent="0.3">
      <c r="A92" s="243">
        <v>50</v>
      </c>
      <c r="B92" s="244" t="s">
        <v>86</v>
      </c>
      <c r="C92" s="180" t="s">
        <v>17</v>
      </c>
      <c r="D92" s="212" t="s">
        <v>168</v>
      </c>
      <c r="E92" s="212" t="s">
        <v>237</v>
      </c>
      <c r="F92" s="229">
        <f t="shared" si="5"/>
        <v>53.218884120171673</v>
      </c>
    </row>
    <row r="93" spans="1:7" ht="18.75" x14ac:dyDescent="0.25">
      <c r="A93" s="277" t="s">
        <v>217</v>
      </c>
      <c r="B93" s="277"/>
      <c r="C93" s="277"/>
      <c r="D93" s="277"/>
      <c r="E93" s="277"/>
      <c r="F93" s="278"/>
    </row>
    <row r="94" spans="1:7" s="160" customFormat="1" ht="31.5" x14ac:dyDescent="0.25">
      <c r="A94" s="220" t="s">
        <v>192</v>
      </c>
      <c r="B94" s="236" t="s">
        <v>193</v>
      </c>
      <c r="C94" s="181" t="s">
        <v>194</v>
      </c>
      <c r="D94" s="168">
        <v>271</v>
      </c>
      <c r="E94" s="168">
        <v>216.3</v>
      </c>
      <c r="F94" s="131">
        <f>E94/D94*100</f>
        <v>79.815498154981555</v>
      </c>
      <c r="G94" s="167"/>
    </row>
    <row r="95" spans="1:7" s="160" customFormat="1" ht="31.5" x14ac:dyDescent="0.25">
      <c r="A95" s="220" t="s">
        <v>195</v>
      </c>
      <c r="B95" s="237" t="s">
        <v>196</v>
      </c>
      <c r="C95" s="181" t="s">
        <v>194</v>
      </c>
      <c r="D95" s="168">
        <v>159.80000000000001</v>
      </c>
      <c r="E95" s="168">
        <v>120.8</v>
      </c>
      <c r="F95" s="131">
        <f t="shared" ref="F95:F98" si="6">E95/D95*100</f>
        <v>75.594493116395483</v>
      </c>
      <c r="G95" s="167"/>
    </row>
    <row r="96" spans="1:7" s="160" customFormat="1" ht="31.5" x14ac:dyDescent="0.25">
      <c r="A96" s="220" t="s">
        <v>197</v>
      </c>
      <c r="B96" s="236" t="s">
        <v>198</v>
      </c>
      <c r="C96" s="181" t="s">
        <v>194</v>
      </c>
      <c r="D96" s="168">
        <v>0.8</v>
      </c>
      <c r="E96" s="168">
        <v>0.4</v>
      </c>
      <c r="F96" s="131">
        <f t="shared" si="6"/>
        <v>50</v>
      </c>
      <c r="G96" s="167"/>
    </row>
    <row r="97" spans="1:7" s="160" customFormat="1" ht="31.5" x14ac:dyDescent="0.25">
      <c r="A97" s="220" t="s">
        <v>199</v>
      </c>
      <c r="B97" s="236" t="s">
        <v>200</v>
      </c>
      <c r="C97" s="181" t="s">
        <v>194</v>
      </c>
      <c r="D97" s="168">
        <v>0</v>
      </c>
      <c r="E97" s="168">
        <v>0</v>
      </c>
      <c r="F97" s="131">
        <v>0</v>
      </c>
      <c r="G97" s="167"/>
    </row>
    <row r="98" spans="1:7" s="160" customFormat="1" ht="42.75" customHeight="1" x14ac:dyDescent="0.25">
      <c r="A98" s="220" t="s">
        <v>201</v>
      </c>
      <c r="B98" s="236" t="s">
        <v>202</v>
      </c>
      <c r="C98" s="181" t="s">
        <v>194</v>
      </c>
      <c r="D98" s="168">
        <v>110.4</v>
      </c>
      <c r="E98" s="168">
        <v>95.1</v>
      </c>
      <c r="F98" s="131">
        <f t="shared" si="6"/>
        <v>86.141304347826079</v>
      </c>
      <c r="G98" s="167"/>
    </row>
    <row r="99" spans="1:7" s="160" customFormat="1" ht="47.25" x14ac:dyDescent="0.25">
      <c r="A99" s="220" t="s">
        <v>203</v>
      </c>
      <c r="B99" s="236" t="s">
        <v>204</v>
      </c>
      <c r="C99" s="181" t="s">
        <v>12</v>
      </c>
      <c r="D99" s="168">
        <v>100</v>
      </c>
      <c r="E99" s="168">
        <v>100</v>
      </c>
      <c r="F99" s="131">
        <f>E99/D99*100</f>
        <v>100</v>
      </c>
      <c r="G99" s="167"/>
    </row>
    <row r="100" spans="1:7" s="160" customFormat="1" ht="18.75" x14ac:dyDescent="0.25">
      <c r="A100" s="220" t="s">
        <v>205</v>
      </c>
      <c r="B100" s="237" t="s">
        <v>206</v>
      </c>
      <c r="C100" s="181" t="s">
        <v>12</v>
      </c>
      <c r="D100" s="168">
        <v>59</v>
      </c>
      <c r="E100" s="168">
        <v>55.85</v>
      </c>
      <c r="F100" s="131">
        <f t="shared" ref="F100:F106" si="7">E100/D100*100</f>
        <v>94.66101694915254</v>
      </c>
      <c r="G100" s="167"/>
    </row>
    <row r="101" spans="1:7" s="160" customFormat="1" ht="18.75" x14ac:dyDescent="0.25">
      <c r="A101" s="220" t="s">
        <v>207</v>
      </c>
      <c r="B101" s="236" t="s">
        <v>198</v>
      </c>
      <c r="C101" s="181" t="s">
        <v>12</v>
      </c>
      <c r="D101" s="168">
        <v>0.3</v>
      </c>
      <c r="E101" s="168">
        <v>0.18</v>
      </c>
      <c r="F101" s="131">
        <f t="shared" si="7"/>
        <v>60</v>
      </c>
      <c r="G101" s="167"/>
    </row>
    <row r="102" spans="1:7" s="160" customFormat="1" ht="18.75" x14ac:dyDescent="0.25">
      <c r="A102" s="220" t="s">
        <v>208</v>
      </c>
      <c r="B102" s="236" t="s">
        <v>200</v>
      </c>
      <c r="C102" s="181" t="s">
        <v>12</v>
      </c>
      <c r="D102" s="168"/>
      <c r="E102" s="168"/>
      <c r="F102" s="131"/>
      <c r="G102" s="167"/>
    </row>
    <row r="103" spans="1:7" s="160" customFormat="1" ht="18.75" x14ac:dyDescent="0.25">
      <c r="A103" s="220" t="s">
        <v>209</v>
      </c>
      <c r="B103" s="238" t="s">
        <v>202</v>
      </c>
      <c r="C103" s="181" t="s">
        <v>12</v>
      </c>
      <c r="D103" s="168">
        <v>40.700000000000003</v>
      </c>
      <c r="E103" s="168">
        <v>43.97</v>
      </c>
      <c r="F103" s="131">
        <f t="shared" si="7"/>
        <v>108.03439803439802</v>
      </c>
      <c r="G103" s="167"/>
    </row>
    <row r="104" spans="1:7" ht="56.25" x14ac:dyDescent="0.25">
      <c r="A104" s="195" t="s">
        <v>3</v>
      </c>
      <c r="B104" s="195" t="s">
        <v>4</v>
      </c>
      <c r="C104" s="119" t="s">
        <v>5</v>
      </c>
      <c r="D104" s="210" t="s">
        <v>165</v>
      </c>
      <c r="E104" s="210" t="s">
        <v>223</v>
      </c>
      <c r="F104" s="225" t="s">
        <v>251</v>
      </c>
    </row>
    <row r="105" spans="1:7" s="160" customFormat="1" ht="63" x14ac:dyDescent="0.25">
      <c r="A105" s="220" t="s">
        <v>210</v>
      </c>
      <c r="B105" s="236" t="s">
        <v>211</v>
      </c>
      <c r="C105" s="181" t="s">
        <v>194</v>
      </c>
      <c r="D105" s="168">
        <v>155.30000000000001</v>
      </c>
      <c r="E105" s="168">
        <v>66.83</v>
      </c>
      <c r="F105" s="131">
        <f t="shared" si="7"/>
        <v>43.032839665164197</v>
      </c>
      <c r="G105" s="167"/>
    </row>
    <row r="106" spans="1:7" s="160" customFormat="1" ht="37.5" x14ac:dyDescent="0.2">
      <c r="A106" s="212" t="s">
        <v>213</v>
      </c>
      <c r="B106" s="239" t="s">
        <v>214</v>
      </c>
      <c r="C106" s="159" t="s">
        <v>215</v>
      </c>
      <c r="D106" s="168">
        <v>12.4</v>
      </c>
      <c r="E106" s="168">
        <v>18.7</v>
      </c>
      <c r="F106" s="131">
        <f t="shared" si="7"/>
        <v>150.80645161290323</v>
      </c>
      <c r="G106" s="167"/>
    </row>
    <row r="107" spans="1:7" ht="18.75" x14ac:dyDescent="0.25">
      <c r="A107" s="291" t="s">
        <v>143</v>
      </c>
      <c r="B107" s="291"/>
      <c r="C107" s="291"/>
      <c r="D107" s="291"/>
      <c r="E107" s="291"/>
      <c r="F107" s="292"/>
    </row>
    <row r="108" spans="1:7" ht="31.5" x14ac:dyDescent="0.25">
      <c r="A108" s="232">
        <v>51</v>
      </c>
      <c r="B108" s="196" t="s">
        <v>76</v>
      </c>
      <c r="C108" s="168" t="s">
        <v>52</v>
      </c>
      <c r="D108" s="168">
        <v>28</v>
      </c>
      <c r="E108" s="168">
        <v>25</v>
      </c>
      <c r="F108" s="62">
        <f>E108/D108*100</f>
        <v>89.285714285714292</v>
      </c>
    </row>
    <row r="109" spans="1:7" ht="18.75" x14ac:dyDescent="0.25">
      <c r="A109" s="235"/>
      <c r="B109" s="196" t="s">
        <v>57</v>
      </c>
      <c r="C109" s="168" t="s">
        <v>52</v>
      </c>
      <c r="D109" s="168">
        <v>6</v>
      </c>
      <c r="E109" s="168">
        <v>6</v>
      </c>
      <c r="F109" s="62">
        <f t="shared" ref="F109:F129" si="8">E109/D109*100</f>
        <v>100</v>
      </c>
    </row>
    <row r="110" spans="1:7" ht="18.75" x14ac:dyDescent="0.25">
      <c r="A110" s="235"/>
      <c r="B110" s="196" t="s">
        <v>58</v>
      </c>
      <c r="C110" s="168" t="s">
        <v>52</v>
      </c>
      <c r="D110" s="168">
        <v>18</v>
      </c>
      <c r="E110" s="168">
        <v>15</v>
      </c>
      <c r="F110" s="62">
        <f t="shared" si="8"/>
        <v>83.333333333333343</v>
      </c>
    </row>
    <row r="111" spans="1:7" ht="18.75" x14ac:dyDescent="0.25">
      <c r="A111" s="235"/>
      <c r="B111" s="196" t="s">
        <v>59</v>
      </c>
      <c r="C111" s="168" t="s">
        <v>52</v>
      </c>
      <c r="D111" s="168">
        <v>4</v>
      </c>
      <c r="E111" s="168">
        <v>4</v>
      </c>
      <c r="F111" s="62">
        <f t="shared" si="8"/>
        <v>100</v>
      </c>
    </row>
    <row r="112" spans="1:7" ht="18.75" x14ac:dyDescent="0.25">
      <c r="A112" s="182">
        <v>52</v>
      </c>
      <c r="B112" s="196" t="s">
        <v>60</v>
      </c>
      <c r="C112" s="168" t="s">
        <v>52</v>
      </c>
      <c r="D112" s="168">
        <v>1</v>
      </c>
      <c r="E112" s="168">
        <v>1</v>
      </c>
      <c r="F112" s="62">
        <f t="shared" si="8"/>
        <v>100</v>
      </c>
    </row>
    <row r="113" spans="1:6" ht="18.75" x14ac:dyDescent="0.25">
      <c r="A113" s="182">
        <v>53</v>
      </c>
      <c r="B113" s="196" t="s">
        <v>191</v>
      </c>
      <c r="C113" s="168" t="s">
        <v>51</v>
      </c>
      <c r="D113" s="182">
        <v>4732</v>
      </c>
      <c r="E113" s="182">
        <v>4594</v>
      </c>
      <c r="F113" s="62">
        <f t="shared" si="8"/>
        <v>97.083685545224014</v>
      </c>
    </row>
    <row r="114" spans="1:6" ht="18.75" x14ac:dyDescent="0.25">
      <c r="A114" s="182"/>
      <c r="B114" s="196" t="s">
        <v>57</v>
      </c>
      <c r="C114" s="168" t="s">
        <v>51</v>
      </c>
      <c r="D114" s="168">
        <v>2672</v>
      </c>
      <c r="E114" s="168">
        <v>2595</v>
      </c>
      <c r="F114" s="62">
        <f t="shared" si="8"/>
        <v>97.118263473053887</v>
      </c>
    </row>
    <row r="115" spans="1:6" ht="18.75" x14ac:dyDescent="0.25">
      <c r="A115" s="182"/>
      <c r="B115" s="196" t="s">
        <v>72</v>
      </c>
      <c r="C115" s="168" t="s">
        <v>51</v>
      </c>
      <c r="D115" s="168">
        <v>2060</v>
      </c>
      <c r="E115" s="168">
        <v>1999</v>
      </c>
      <c r="F115" s="62">
        <f t="shared" si="8"/>
        <v>97.038834951456309</v>
      </c>
    </row>
    <row r="116" spans="1:6" ht="18.75" x14ac:dyDescent="0.25">
      <c r="A116" s="182">
        <v>54</v>
      </c>
      <c r="B116" s="196" t="s">
        <v>99</v>
      </c>
      <c r="C116" s="168" t="s">
        <v>17</v>
      </c>
      <c r="D116" s="168">
        <v>8978</v>
      </c>
      <c r="E116" s="168">
        <v>9228</v>
      </c>
      <c r="F116" s="62">
        <f t="shared" si="8"/>
        <v>102.78458453998662</v>
      </c>
    </row>
    <row r="117" spans="1:6" ht="31.5" x14ac:dyDescent="0.25">
      <c r="A117" s="182">
        <v>55</v>
      </c>
      <c r="B117" s="196" t="s">
        <v>172</v>
      </c>
      <c r="C117" s="168" t="s">
        <v>63</v>
      </c>
      <c r="D117" s="182">
        <v>69</v>
      </c>
      <c r="E117" s="182">
        <v>40</v>
      </c>
      <c r="F117" s="62">
        <f t="shared" si="8"/>
        <v>57.971014492753625</v>
      </c>
    </row>
    <row r="118" spans="1:6" ht="18.75" x14ac:dyDescent="0.25">
      <c r="A118" s="182"/>
      <c r="B118" s="196" t="s">
        <v>64</v>
      </c>
      <c r="C118" s="182" t="s">
        <v>65</v>
      </c>
      <c r="D118" s="213">
        <v>6352</v>
      </c>
      <c r="E118" s="213">
        <v>5295</v>
      </c>
      <c r="F118" s="62">
        <f t="shared" si="8"/>
        <v>83.359571788413106</v>
      </c>
    </row>
    <row r="119" spans="1:6" ht="18.75" x14ac:dyDescent="0.25">
      <c r="A119" s="182">
        <v>56</v>
      </c>
      <c r="B119" s="196" t="s">
        <v>74</v>
      </c>
      <c r="C119" s="182" t="s">
        <v>17</v>
      </c>
      <c r="D119" s="168">
        <v>21692</v>
      </c>
      <c r="E119" s="168">
        <v>6810.2</v>
      </c>
      <c r="F119" s="62">
        <f t="shared" si="8"/>
        <v>31.394984326018811</v>
      </c>
    </row>
    <row r="120" spans="1:6" ht="18.75" x14ac:dyDescent="0.25">
      <c r="A120" s="221"/>
      <c r="B120" s="196" t="s">
        <v>66</v>
      </c>
      <c r="C120" s="182" t="s">
        <v>17</v>
      </c>
      <c r="D120" s="168">
        <v>20184</v>
      </c>
      <c r="E120" s="168">
        <v>6810.2</v>
      </c>
      <c r="F120" s="62">
        <f t="shared" si="8"/>
        <v>33.740586603250101</v>
      </c>
    </row>
    <row r="121" spans="1:6" ht="18.75" x14ac:dyDescent="0.25">
      <c r="A121" s="221"/>
      <c r="B121" s="196" t="s">
        <v>80</v>
      </c>
      <c r="C121" s="182" t="s">
        <v>17</v>
      </c>
      <c r="D121" s="168">
        <v>26652</v>
      </c>
      <c r="E121" s="168">
        <v>9314.2000000000007</v>
      </c>
      <c r="F121" s="62">
        <f t="shared" si="8"/>
        <v>34.947471109110012</v>
      </c>
    </row>
    <row r="122" spans="1:6" ht="18.75" x14ac:dyDescent="0.25">
      <c r="A122" s="221"/>
      <c r="B122" s="196" t="s">
        <v>77</v>
      </c>
      <c r="C122" s="182" t="s">
        <v>17</v>
      </c>
      <c r="D122" s="168">
        <v>26002</v>
      </c>
      <c r="E122" s="168">
        <v>9314.2000000000007</v>
      </c>
      <c r="F122" s="62">
        <f t="shared" si="8"/>
        <v>35.821090685331903</v>
      </c>
    </row>
    <row r="123" spans="1:6" ht="18.75" x14ac:dyDescent="0.25">
      <c r="A123" s="182">
        <v>57</v>
      </c>
      <c r="B123" s="196" t="s">
        <v>173</v>
      </c>
      <c r="C123" s="182" t="s">
        <v>17</v>
      </c>
      <c r="D123" s="168">
        <v>8478</v>
      </c>
      <c r="E123" s="168">
        <v>3162</v>
      </c>
      <c r="F123" s="62">
        <f t="shared" si="8"/>
        <v>37.296532200990804</v>
      </c>
    </row>
    <row r="124" spans="1:6" ht="18.75" x14ac:dyDescent="0.25">
      <c r="A124" s="182"/>
      <c r="B124" s="196" t="s">
        <v>81</v>
      </c>
      <c r="C124" s="182" t="s">
        <v>17</v>
      </c>
      <c r="D124" s="168">
        <v>8450</v>
      </c>
      <c r="E124" s="168">
        <v>3162</v>
      </c>
      <c r="F124" s="62">
        <f t="shared" si="8"/>
        <v>37.42011834319527</v>
      </c>
    </row>
    <row r="125" spans="1:6" ht="27" customHeight="1" x14ac:dyDescent="0.25">
      <c r="A125" s="182">
        <v>58</v>
      </c>
      <c r="B125" s="196" t="s">
        <v>67</v>
      </c>
      <c r="C125" s="182" t="s">
        <v>17</v>
      </c>
      <c r="D125" s="168">
        <v>16715.7</v>
      </c>
      <c r="E125" s="168">
        <v>5372</v>
      </c>
      <c r="F125" s="62">
        <f t="shared" si="8"/>
        <v>32.137451617341775</v>
      </c>
    </row>
    <row r="126" spans="1:6" ht="23.25" customHeight="1" x14ac:dyDescent="0.25">
      <c r="A126" s="182">
        <v>59</v>
      </c>
      <c r="B126" s="196" t="s">
        <v>73</v>
      </c>
      <c r="C126" s="182" t="s">
        <v>17</v>
      </c>
      <c r="D126" s="168">
        <v>10528.5</v>
      </c>
      <c r="E126" s="168">
        <v>1981</v>
      </c>
      <c r="F126" s="62">
        <f t="shared" si="8"/>
        <v>18.815595763878996</v>
      </c>
    </row>
    <row r="127" spans="1:6" ht="39.75" customHeight="1" x14ac:dyDescent="0.25">
      <c r="A127" s="182">
        <v>60</v>
      </c>
      <c r="B127" s="196" t="s">
        <v>190</v>
      </c>
      <c r="C127" s="182" t="s">
        <v>17</v>
      </c>
      <c r="D127" s="168">
        <v>8939.7000000000007</v>
      </c>
      <c r="E127" s="168">
        <v>1509</v>
      </c>
      <c r="F127" s="62">
        <f t="shared" si="8"/>
        <v>16.879761065807575</v>
      </c>
    </row>
    <row r="128" spans="1:6" ht="39.75" customHeight="1" x14ac:dyDescent="0.25">
      <c r="A128" s="185">
        <v>61</v>
      </c>
      <c r="B128" s="196" t="s">
        <v>79</v>
      </c>
      <c r="C128" s="182" t="s">
        <v>17</v>
      </c>
      <c r="D128" s="168">
        <v>11363</v>
      </c>
      <c r="E128" s="168">
        <v>27466</v>
      </c>
      <c r="F128" s="62">
        <f t="shared" si="8"/>
        <v>241.71433600281617</v>
      </c>
    </row>
    <row r="129" spans="1:11" ht="23.25" customHeight="1" x14ac:dyDescent="0.25">
      <c r="A129" s="185">
        <v>62</v>
      </c>
      <c r="B129" s="196" t="s">
        <v>100</v>
      </c>
      <c r="C129" s="183" t="s">
        <v>12</v>
      </c>
      <c r="D129" s="214">
        <v>0.73</v>
      </c>
      <c r="E129" s="214">
        <v>0.59499999999999997</v>
      </c>
      <c r="F129" s="62">
        <f t="shared" si="8"/>
        <v>81.506849315068493</v>
      </c>
    </row>
    <row r="130" spans="1:11" ht="30" customHeight="1" x14ac:dyDescent="0.25">
      <c r="A130" s="279" t="s">
        <v>144</v>
      </c>
      <c r="B130" s="280"/>
      <c r="C130" s="280"/>
      <c r="D130" s="280"/>
      <c r="E130" s="280"/>
      <c r="F130" s="280"/>
    </row>
    <row r="131" spans="1:11" ht="21.75" customHeight="1" x14ac:dyDescent="0.3">
      <c r="A131" s="232">
        <v>63</v>
      </c>
      <c r="B131" s="233" t="s">
        <v>121</v>
      </c>
      <c r="C131" s="182" t="s">
        <v>51</v>
      </c>
      <c r="D131" s="182">
        <v>1627</v>
      </c>
      <c r="E131" s="182">
        <v>1591</v>
      </c>
      <c r="F131" s="63">
        <f>E131*100/D131</f>
        <v>97.787338660110635</v>
      </c>
    </row>
    <row r="132" spans="1:11" ht="30" customHeight="1" x14ac:dyDescent="0.3">
      <c r="A132" s="232" t="s">
        <v>167</v>
      </c>
      <c r="B132" s="233" t="s">
        <v>122</v>
      </c>
      <c r="C132" s="182" t="s">
        <v>51</v>
      </c>
      <c r="D132" s="182">
        <v>24</v>
      </c>
      <c r="E132" s="182">
        <v>24</v>
      </c>
      <c r="F132" s="63">
        <f t="shared" ref="F132:F149" si="9">E132*100/D132</f>
        <v>100</v>
      </c>
    </row>
    <row r="133" spans="1:11" ht="29.25" customHeight="1" x14ac:dyDescent="0.3">
      <c r="A133" s="182">
        <v>64</v>
      </c>
      <c r="B133" s="233" t="s">
        <v>105</v>
      </c>
      <c r="C133" s="182" t="s">
        <v>51</v>
      </c>
      <c r="D133" s="176">
        <v>627</v>
      </c>
      <c r="E133" s="176">
        <v>579</v>
      </c>
      <c r="F133" s="63">
        <f t="shared" si="9"/>
        <v>92.344497607655498</v>
      </c>
    </row>
    <row r="134" spans="1:11" ht="37.5" customHeight="1" x14ac:dyDescent="0.3">
      <c r="A134" s="232">
        <v>65</v>
      </c>
      <c r="B134" s="233" t="s">
        <v>106</v>
      </c>
      <c r="C134" s="182" t="s">
        <v>51</v>
      </c>
      <c r="D134" s="176">
        <v>0</v>
      </c>
      <c r="E134" s="176">
        <v>0</v>
      </c>
      <c r="F134" s="63">
        <v>0</v>
      </c>
      <c r="I134" s="93"/>
      <c r="J134" s="94"/>
      <c r="K134" s="95"/>
    </row>
    <row r="135" spans="1:11" ht="56.25" x14ac:dyDescent="0.25">
      <c r="A135" s="195" t="s">
        <v>3</v>
      </c>
      <c r="B135" s="195" t="s">
        <v>4</v>
      </c>
      <c r="C135" s="119" t="s">
        <v>5</v>
      </c>
      <c r="D135" s="210" t="s">
        <v>165</v>
      </c>
      <c r="E135" s="210" t="s">
        <v>223</v>
      </c>
      <c r="F135" s="225" t="s">
        <v>251</v>
      </c>
    </row>
    <row r="136" spans="1:11" ht="49.5" customHeight="1" x14ac:dyDescent="0.3">
      <c r="A136" s="232">
        <v>66</v>
      </c>
      <c r="B136" s="233" t="s">
        <v>127</v>
      </c>
      <c r="C136" s="182" t="s">
        <v>51</v>
      </c>
      <c r="D136" s="182">
        <v>113</v>
      </c>
      <c r="E136" s="182"/>
      <c r="F136" s="63">
        <f t="shared" si="9"/>
        <v>0</v>
      </c>
      <c r="I136" s="96"/>
      <c r="J136" s="95"/>
      <c r="K136" s="97"/>
    </row>
    <row r="137" spans="1:11" ht="38.25" customHeight="1" x14ac:dyDescent="0.3">
      <c r="A137" s="182">
        <v>67</v>
      </c>
      <c r="B137" s="233" t="s">
        <v>107</v>
      </c>
      <c r="C137" s="182" t="s">
        <v>16</v>
      </c>
      <c r="D137" s="182">
        <v>8940</v>
      </c>
      <c r="E137" s="182">
        <v>8728</v>
      </c>
      <c r="F137" s="63">
        <f t="shared" si="9"/>
        <v>97.628635346756155</v>
      </c>
      <c r="I137" s="93"/>
      <c r="J137" s="32"/>
      <c r="K137" s="97"/>
    </row>
    <row r="138" spans="1:11" ht="52.5" customHeight="1" x14ac:dyDescent="0.3">
      <c r="A138" s="232">
        <v>68</v>
      </c>
      <c r="B138" s="233" t="s">
        <v>123</v>
      </c>
      <c r="C138" s="182" t="s">
        <v>16</v>
      </c>
      <c r="D138" s="182">
        <v>8810</v>
      </c>
      <c r="E138" s="182">
        <v>8598</v>
      </c>
      <c r="F138" s="63">
        <f t="shared" si="9"/>
        <v>97.593643586833139</v>
      </c>
    </row>
    <row r="139" spans="1:11" ht="31.5" customHeight="1" x14ac:dyDescent="0.3">
      <c r="A139" s="232">
        <v>69</v>
      </c>
      <c r="B139" s="233" t="s">
        <v>108</v>
      </c>
      <c r="C139" s="182" t="s">
        <v>16</v>
      </c>
      <c r="D139" s="182">
        <v>9920</v>
      </c>
      <c r="E139" s="182">
        <v>8660</v>
      </c>
      <c r="F139" s="63">
        <f t="shared" si="9"/>
        <v>87.298387096774192</v>
      </c>
    </row>
    <row r="140" spans="1:11" ht="18.75" x14ac:dyDescent="0.3">
      <c r="A140" s="184">
        <v>70</v>
      </c>
      <c r="B140" s="234" t="s">
        <v>109</v>
      </c>
      <c r="C140" s="184" t="s">
        <v>12</v>
      </c>
      <c r="D140" s="215">
        <v>100</v>
      </c>
      <c r="E140" s="215">
        <v>100</v>
      </c>
      <c r="F140" s="63">
        <f t="shared" si="9"/>
        <v>100</v>
      </c>
    </row>
    <row r="141" spans="1:11" ht="48" x14ac:dyDescent="0.3">
      <c r="A141" s="184">
        <v>71</v>
      </c>
      <c r="B141" s="234" t="s">
        <v>124</v>
      </c>
      <c r="C141" s="184" t="s">
        <v>12</v>
      </c>
      <c r="D141" s="216">
        <v>61</v>
      </c>
      <c r="E141" s="216"/>
      <c r="F141" s="63">
        <f t="shared" si="9"/>
        <v>0</v>
      </c>
    </row>
    <row r="142" spans="1:11" ht="32.25" x14ac:dyDescent="0.3">
      <c r="A142" s="176">
        <v>72</v>
      </c>
      <c r="B142" s="233" t="s">
        <v>125</v>
      </c>
      <c r="C142" s="185" t="s">
        <v>16</v>
      </c>
      <c r="D142" s="185">
        <v>45.4</v>
      </c>
      <c r="E142" s="185">
        <v>45.4</v>
      </c>
      <c r="F142" s="63">
        <f t="shared" si="9"/>
        <v>100</v>
      </c>
    </row>
    <row r="143" spans="1:11" ht="32.25" x14ac:dyDescent="0.3">
      <c r="A143" s="184">
        <v>73</v>
      </c>
      <c r="B143" s="233" t="s">
        <v>126</v>
      </c>
      <c r="C143" s="185" t="s">
        <v>16</v>
      </c>
      <c r="D143" s="185">
        <v>50.68</v>
      </c>
      <c r="E143" s="185">
        <v>50.68</v>
      </c>
      <c r="F143" s="63">
        <f t="shared" si="9"/>
        <v>100</v>
      </c>
    </row>
    <row r="144" spans="1:11" ht="48" x14ac:dyDescent="0.3">
      <c r="A144" s="176">
        <v>74</v>
      </c>
      <c r="B144" s="186" t="s">
        <v>128</v>
      </c>
      <c r="C144" s="185" t="s">
        <v>16</v>
      </c>
      <c r="D144" s="216">
        <v>29379</v>
      </c>
      <c r="E144" s="216">
        <v>31695</v>
      </c>
      <c r="F144" s="63">
        <f t="shared" si="9"/>
        <v>107.88318186459716</v>
      </c>
    </row>
    <row r="145" spans="1:6" ht="48" x14ac:dyDescent="0.3">
      <c r="A145" s="184">
        <v>75</v>
      </c>
      <c r="B145" s="186" t="s">
        <v>129</v>
      </c>
      <c r="C145" s="185" t="s">
        <v>16</v>
      </c>
      <c r="D145" s="216">
        <v>26643</v>
      </c>
      <c r="E145" s="216">
        <v>28185</v>
      </c>
      <c r="F145" s="63">
        <f t="shared" si="9"/>
        <v>105.78763652741809</v>
      </c>
    </row>
    <row r="146" spans="1:6" ht="48" x14ac:dyDescent="0.3">
      <c r="A146" s="176">
        <v>76</v>
      </c>
      <c r="B146" s="186" t="s">
        <v>130</v>
      </c>
      <c r="C146" s="185" t="s">
        <v>16</v>
      </c>
      <c r="D146" s="216">
        <v>30404</v>
      </c>
      <c r="E146" s="216">
        <v>32376</v>
      </c>
      <c r="F146" s="63">
        <f t="shared" si="9"/>
        <v>106.48598868569925</v>
      </c>
    </row>
    <row r="147" spans="1:6" ht="18.75" x14ac:dyDescent="0.3">
      <c r="A147" s="184">
        <v>77</v>
      </c>
      <c r="B147" s="197" t="s">
        <v>110</v>
      </c>
      <c r="C147" s="186"/>
      <c r="D147" s="217"/>
      <c r="E147" s="217"/>
      <c r="F147" s="63"/>
    </row>
    <row r="148" spans="1:6" ht="18.75" x14ac:dyDescent="0.3">
      <c r="A148" s="173">
        <v>78</v>
      </c>
      <c r="B148" s="197" t="s">
        <v>112</v>
      </c>
      <c r="C148" s="168" t="s">
        <v>16</v>
      </c>
      <c r="D148" s="176">
        <v>29204</v>
      </c>
      <c r="E148" s="176">
        <v>30260</v>
      </c>
      <c r="F148" s="63">
        <f t="shared" si="9"/>
        <v>103.61594302150391</v>
      </c>
    </row>
    <row r="149" spans="1:6" ht="18.75" x14ac:dyDescent="0.3">
      <c r="A149" s="221">
        <v>79</v>
      </c>
      <c r="B149" s="198" t="s">
        <v>111</v>
      </c>
      <c r="C149" s="168" t="s">
        <v>16</v>
      </c>
      <c r="D149" s="176">
        <v>29436</v>
      </c>
      <c r="E149" s="176">
        <v>31172</v>
      </c>
      <c r="F149" s="63">
        <f t="shared" si="9"/>
        <v>105.89754042668841</v>
      </c>
    </row>
    <row r="150" spans="1:6" x14ac:dyDescent="0.25">
      <c r="B150" s="199"/>
      <c r="C150" s="68"/>
    </row>
  </sheetData>
  <mergeCells count="11">
    <mergeCell ref="B46:C46"/>
    <mergeCell ref="A1:F1"/>
    <mergeCell ref="A2:F2"/>
    <mergeCell ref="A3:F3"/>
    <mergeCell ref="A4:F4"/>
    <mergeCell ref="A39:F39"/>
    <mergeCell ref="A57:F57"/>
    <mergeCell ref="A81:F81"/>
    <mergeCell ref="A93:F93"/>
    <mergeCell ref="A107:F107"/>
    <mergeCell ref="A130:F130"/>
  </mergeCells>
  <pageMargins left="0.6" right="0.12" top="0.19" bottom="0.19" header="0.16" footer="0.16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4"/>
  <sheetViews>
    <sheetView tabSelected="1" zoomScale="115" zoomScaleNormal="115" workbookViewId="0">
      <selection activeCell="A3" sqref="A3:F3"/>
    </sheetView>
  </sheetViews>
  <sheetFormatPr defaultColWidth="9.140625" defaultRowHeight="18" x14ac:dyDescent="0.25"/>
  <cols>
    <col min="1" max="1" width="4.140625" style="218" customWidth="1"/>
    <col min="2" max="2" width="42.140625" style="200" customWidth="1"/>
    <col min="3" max="3" width="9" style="2" customWidth="1"/>
    <col min="4" max="4" width="11.85546875" style="218" customWidth="1"/>
    <col min="5" max="5" width="11.5703125" style="218" customWidth="1"/>
    <col min="6" max="6" width="10.42578125" style="23" customWidth="1"/>
    <col min="7" max="7" width="4.7109375" style="2" customWidth="1"/>
    <col min="8" max="16384" width="9.140625" style="2"/>
  </cols>
  <sheetData>
    <row r="1" spans="1:8" ht="20.25" x14ac:dyDescent="0.25">
      <c r="A1" s="287" t="s">
        <v>0</v>
      </c>
      <c r="B1" s="287"/>
      <c r="C1" s="287"/>
      <c r="D1" s="287"/>
      <c r="E1" s="287"/>
      <c r="F1" s="287"/>
      <c r="G1" s="1"/>
      <c r="H1" s="1"/>
    </row>
    <row r="2" spans="1:8" ht="20.25" x14ac:dyDescent="0.25">
      <c r="A2" s="287" t="s">
        <v>1</v>
      </c>
      <c r="B2" s="287"/>
      <c r="C2" s="287"/>
      <c r="D2" s="287"/>
      <c r="E2" s="287"/>
      <c r="F2" s="287"/>
      <c r="G2" s="1"/>
      <c r="H2" s="1"/>
    </row>
    <row r="3" spans="1:8" ht="20.25" x14ac:dyDescent="0.25">
      <c r="A3" s="287" t="s">
        <v>284</v>
      </c>
      <c r="B3" s="287"/>
      <c r="C3" s="287"/>
      <c r="D3" s="287"/>
      <c r="E3" s="287"/>
      <c r="F3" s="287"/>
      <c r="G3" s="1"/>
      <c r="H3" s="1"/>
    </row>
    <row r="4" spans="1:8" ht="14.25" customHeight="1" x14ac:dyDescent="0.3">
      <c r="A4" s="295" t="s">
        <v>263</v>
      </c>
      <c r="B4" s="295"/>
      <c r="C4" s="295"/>
      <c r="D4" s="295"/>
      <c r="E4" s="295"/>
      <c r="F4" s="295"/>
      <c r="G4" s="3"/>
      <c r="H4" s="3"/>
    </row>
    <row r="5" spans="1:8" ht="60" customHeight="1" x14ac:dyDescent="0.25">
      <c r="A5" s="187" t="s">
        <v>3</v>
      </c>
      <c r="B5" s="187" t="s">
        <v>4</v>
      </c>
      <c r="C5" s="5" t="s">
        <v>5</v>
      </c>
      <c r="D5" s="201" t="s">
        <v>260</v>
      </c>
      <c r="E5" s="201" t="s">
        <v>264</v>
      </c>
      <c r="F5" s="255" t="s">
        <v>265</v>
      </c>
    </row>
    <row r="6" spans="1:8" ht="63" x14ac:dyDescent="0.25">
      <c r="A6" s="180">
        <v>1</v>
      </c>
      <c r="B6" s="250" t="s">
        <v>258</v>
      </c>
      <c r="C6" s="168" t="s">
        <v>7</v>
      </c>
      <c r="D6" s="202">
        <v>1644.2</v>
      </c>
      <c r="E6" s="202">
        <v>2810.6</v>
      </c>
      <c r="F6" s="257">
        <f>E6/D6*100</f>
        <v>170.94027490572924</v>
      </c>
    </row>
    <row r="7" spans="1:8" ht="31.5" x14ac:dyDescent="0.25">
      <c r="A7" s="180">
        <v>2</v>
      </c>
      <c r="B7" s="250" t="s">
        <v>235</v>
      </c>
      <c r="C7" s="168" t="s">
        <v>7</v>
      </c>
      <c r="D7" s="202">
        <v>3338</v>
      </c>
      <c r="E7" s="202">
        <v>4858</v>
      </c>
      <c r="F7" s="257">
        <f>E7/D7*100</f>
        <v>145.53624925104853</v>
      </c>
    </row>
    <row r="8" spans="1:8" ht="47.25" x14ac:dyDescent="0.25">
      <c r="A8" s="180">
        <v>3</v>
      </c>
      <c r="B8" s="250" t="s">
        <v>236</v>
      </c>
      <c r="C8" s="168" t="s">
        <v>7</v>
      </c>
      <c r="D8" s="202">
        <v>1880.2</v>
      </c>
      <c r="E8" s="202">
        <v>2449.4</v>
      </c>
      <c r="F8" s="257">
        <f>E8/D8*100</f>
        <v>130.27337517285395</v>
      </c>
    </row>
    <row r="9" spans="1:8" x14ac:dyDescent="0.25">
      <c r="A9" s="169">
        <v>4</v>
      </c>
      <c r="B9" s="189" t="s">
        <v>6</v>
      </c>
      <c r="C9" s="169" t="s">
        <v>7</v>
      </c>
      <c r="D9" s="169">
        <v>4091.73</v>
      </c>
      <c r="E9" s="169">
        <v>4651.43</v>
      </c>
      <c r="F9" s="257">
        <f>E9/D9*100</f>
        <v>113.67881067421359</v>
      </c>
    </row>
    <row r="10" spans="1:8" x14ac:dyDescent="0.25">
      <c r="A10" s="169"/>
      <c r="B10" s="189" t="s">
        <v>8</v>
      </c>
      <c r="C10" s="169"/>
      <c r="D10" s="169">
        <v>51</v>
      </c>
      <c r="E10" s="169">
        <v>53.09</v>
      </c>
      <c r="F10" s="257">
        <f t="shared" ref="F10:F22" si="0">E10/D10*100</f>
        <v>104.09803921568627</v>
      </c>
    </row>
    <row r="11" spans="1:8" x14ac:dyDescent="0.25">
      <c r="A11" s="169">
        <v>5</v>
      </c>
      <c r="B11" s="189" t="s">
        <v>9</v>
      </c>
      <c r="C11" s="169" t="s">
        <v>7</v>
      </c>
      <c r="D11" s="169">
        <v>38.04</v>
      </c>
      <c r="E11" s="169">
        <v>43.4</v>
      </c>
      <c r="F11" s="257">
        <f t="shared" si="0"/>
        <v>114.09043112513145</v>
      </c>
    </row>
    <row r="12" spans="1:8" x14ac:dyDescent="0.25">
      <c r="A12" s="169"/>
      <c r="B12" s="189" t="s">
        <v>8</v>
      </c>
      <c r="C12" s="169"/>
      <c r="D12" s="169">
        <v>6.05</v>
      </c>
      <c r="E12" s="169">
        <v>5.87</v>
      </c>
      <c r="F12" s="257">
        <f t="shared" si="0"/>
        <v>97.024793388429757</v>
      </c>
    </row>
    <row r="13" spans="1:8" x14ac:dyDescent="0.25">
      <c r="A13" s="169">
        <v>6</v>
      </c>
      <c r="B13" s="189" t="s">
        <v>10</v>
      </c>
      <c r="C13" s="169" t="s">
        <v>7</v>
      </c>
      <c r="D13" s="169">
        <v>4129.6899999999996</v>
      </c>
      <c r="E13" s="169">
        <v>4445.92</v>
      </c>
      <c r="F13" s="257">
        <f t="shared" si="0"/>
        <v>107.65747550058238</v>
      </c>
    </row>
    <row r="14" spans="1:8" x14ac:dyDescent="0.25">
      <c r="A14" s="169">
        <v>7</v>
      </c>
      <c r="B14" s="189" t="s">
        <v>11</v>
      </c>
      <c r="C14" s="169" t="s">
        <v>12</v>
      </c>
      <c r="D14" s="169">
        <v>105.45</v>
      </c>
      <c r="E14" s="169">
        <v>107.37</v>
      </c>
      <c r="F14" s="257">
        <f t="shared" si="0"/>
        <v>101.8207681365576</v>
      </c>
    </row>
    <row r="15" spans="1:8" ht="31.5" x14ac:dyDescent="0.25">
      <c r="A15" s="169">
        <v>8</v>
      </c>
      <c r="B15" s="189" t="s">
        <v>13</v>
      </c>
      <c r="C15" s="169" t="s">
        <v>12</v>
      </c>
      <c r="D15" s="203">
        <v>104</v>
      </c>
      <c r="E15" s="203">
        <v>106</v>
      </c>
      <c r="F15" s="257">
        <f t="shared" si="0"/>
        <v>101.92307692307692</v>
      </c>
    </row>
    <row r="16" spans="1:8" ht="31.5" x14ac:dyDescent="0.25">
      <c r="A16" s="169">
        <v>9</v>
      </c>
      <c r="B16" s="189" t="s">
        <v>14</v>
      </c>
      <c r="C16" s="169" t="s">
        <v>12</v>
      </c>
      <c r="D16" s="204">
        <f>D10/D9*100</f>
        <v>1.246416552411816</v>
      </c>
      <c r="E16" s="204">
        <v>1.1299999999999999</v>
      </c>
      <c r="F16" s="257">
        <f t="shared" si="0"/>
        <v>90.659899999999993</v>
      </c>
    </row>
    <row r="17" spans="1:6" x14ac:dyDescent="0.25">
      <c r="A17" s="169">
        <v>10</v>
      </c>
      <c r="B17" s="189" t="s">
        <v>15</v>
      </c>
      <c r="C17" s="169" t="s">
        <v>17</v>
      </c>
      <c r="D17" s="204">
        <f>D9/16.432</f>
        <v>249.00985881207401</v>
      </c>
      <c r="E17" s="204">
        <v>269.10000000000002</v>
      </c>
      <c r="F17" s="257">
        <f t="shared" si="0"/>
        <v>108.06801035258925</v>
      </c>
    </row>
    <row r="18" spans="1:6" x14ac:dyDescent="0.25">
      <c r="A18" s="169"/>
      <c r="B18" s="189" t="s">
        <v>8</v>
      </c>
      <c r="C18" s="169" t="s">
        <v>17</v>
      </c>
      <c r="D18" s="204">
        <f>D10/16.432</f>
        <v>3.1037000973709836</v>
      </c>
      <c r="E18" s="204">
        <v>3.21</v>
      </c>
      <c r="F18" s="257">
        <f t="shared" si="0"/>
        <v>103.42494117647058</v>
      </c>
    </row>
    <row r="19" spans="1:6" x14ac:dyDescent="0.25">
      <c r="A19" s="169">
        <v>11</v>
      </c>
      <c r="B19" s="189" t="s">
        <v>18</v>
      </c>
      <c r="C19" s="169" t="s">
        <v>17</v>
      </c>
      <c r="D19" s="169">
        <v>110795.7</v>
      </c>
      <c r="E19" s="169">
        <v>94422.7</v>
      </c>
      <c r="F19" s="257">
        <f t="shared" si="0"/>
        <v>85.222350686894885</v>
      </c>
    </row>
    <row r="20" spans="1:6" ht="31.5" x14ac:dyDescent="0.25">
      <c r="A20" s="169">
        <v>12</v>
      </c>
      <c r="B20" s="189" t="s">
        <v>19</v>
      </c>
      <c r="C20" s="169" t="s">
        <v>16</v>
      </c>
      <c r="D20" s="204">
        <f>D19/16.432</f>
        <v>6742.6789191820844</v>
      </c>
      <c r="E20" s="204">
        <v>5715.3</v>
      </c>
      <c r="F20" s="257">
        <f t="shared" si="0"/>
        <v>84.763045497253046</v>
      </c>
    </row>
    <row r="21" spans="1:6" ht="31.5" x14ac:dyDescent="0.25">
      <c r="A21" s="251">
        <v>13</v>
      </c>
      <c r="B21" s="252" t="s">
        <v>20</v>
      </c>
      <c r="C21" s="169" t="s">
        <v>17</v>
      </c>
      <c r="D21" s="205">
        <v>47737</v>
      </c>
      <c r="E21" s="205">
        <v>43507</v>
      </c>
      <c r="F21" s="257">
        <f t="shared" si="0"/>
        <v>91.138948823763528</v>
      </c>
    </row>
    <row r="22" spans="1:6" ht="31.5" x14ac:dyDescent="0.25">
      <c r="A22" s="187"/>
      <c r="B22" s="190" t="s">
        <v>21</v>
      </c>
      <c r="C22" s="169" t="s">
        <v>17</v>
      </c>
      <c r="D22" s="169">
        <v>4540</v>
      </c>
      <c r="E22" s="169">
        <v>8850</v>
      </c>
      <c r="F22" s="257">
        <f t="shared" si="0"/>
        <v>194.9339207048458</v>
      </c>
    </row>
    <row r="23" spans="1:6" ht="2.25" hidden="1" customHeight="1" x14ac:dyDescent="0.3">
      <c r="A23" s="187"/>
      <c r="B23" s="191" t="s">
        <v>25</v>
      </c>
      <c r="C23" s="169" t="s">
        <v>17</v>
      </c>
      <c r="D23" s="169"/>
      <c r="E23" s="169"/>
      <c r="F23" s="108"/>
    </row>
    <row r="24" spans="1:6" ht="31.5" customHeight="1" x14ac:dyDescent="0.25">
      <c r="A24" s="172">
        <v>14</v>
      </c>
      <c r="B24" s="188" t="s">
        <v>224</v>
      </c>
      <c r="C24" s="169"/>
      <c r="D24" s="169"/>
      <c r="E24" s="169"/>
      <c r="F24" s="106"/>
    </row>
    <row r="25" spans="1:6" x14ac:dyDescent="0.25">
      <c r="A25" s="219"/>
      <c r="B25" s="192" t="s">
        <v>97</v>
      </c>
      <c r="C25" s="169" t="s">
        <v>27</v>
      </c>
      <c r="D25" s="206">
        <v>15.3</v>
      </c>
      <c r="E25" s="206">
        <v>52</v>
      </c>
      <c r="F25" s="258">
        <f>E25/D25*100</f>
        <v>339.86928104575162</v>
      </c>
    </row>
    <row r="26" spans="1:6" ht="20.25" x14ac:dyDescent="0.25">
      <c r="A26" s="284" t="s">
        <v>136</v>
      </c>
      <c r="B26" s="285"/>
      <c r="C26" s="285"/>
      <c r="D26" s="285"/>
      <c r="E26" s="285"/>
      <c r="F26" s="286"/>
    </row>
    <row r="27" spans="1:6" x14ac:dyDescent="0.25">
      <c r="A27" s="248">
        <v>15</v>
      </c>
      <c r="B27" s="227" t="s">
        <v>137</v>
      </c>
      <c r="C27" s="227" t="s">
        <v>138</v>
      </c>
      <c r="D27" s="176">
        <v>274</v>
      </c>
      <c r="E27" s="176">
        <v>197</v>
      </c>
      <c r="F27" s="259">
        <f>E27/D27*100</f>
        <v>71.897810218978094</v>
      </c>
    </row>
    <row r="28" spans="1:6" x14ac:dyDescent="0.25">
      <c r="A28" s="248">
        <v>16</v>
      </c>
      <c r="B28" s="227" t="s">
        <v>140</v>
      </c>
      <c r="C28" s="227" t="s">
        <v>138</v>
      </c>
      <c r="D28" s="176">
        <v>161.19999999999999</v>
      </c>
      <c r="E28" s="176">
        <v>112.6</v>
      </c>
      <c r="F28" s="259">
        <f t="shared" ref="F28:F30" si="1">E28/D28*100</f>
        <v>69.851116625310169</v>
      </c>
    </row>
    <row r="29" spans="1:6" x14ac:dyDescent="0.25">
      <c r="A29" s="219">
        <v>18</v>
      </c>
      <c r="B29" s="249" t="s">
        <v>35</v>
      </c>
      <c r="C29" s="170"/>
      <c r="D29" s="208"/>
      <c r="E29" s="208"/>
      <c r="F29" s="259"/>
    </row>
    <row r="30" spans="1:6" ht="21.75" customHeight="1" x14ac:dyDescent="0.25">
      <c r="A30" s="219"/>
      <c r="B30" s="189" t="s">
        <v>36</v>
      </c>
      <c r="C30" s="169" t="s">
        <v>27</v>
      </c>
      <c r="D30" s="169">
        <v>6184.3</v>
      </c>
      <c r="E30" s="303">
        <v>5225.1000000000004</v>
      </c>
      <c r="F30" s="259">
        <f t="shared" si="1"/>
        <v>84.489756318419225</v>
      </c>
    </row>
    <row r="31" spans="1:6" ht="1.5" hidden="1" customHeight="1" x14ac:dyDescent="0.25">
      <c r="A31" s="219"/>
      <c r="B31" s="189" t="s">
        <v>37</v>
      </c>
      <c r="C31" s="169" t="s">
        <v>38</v>
      </c>
      <c r="D31" s="169"/>
      <c r="E31" s="169"/>
      <c r="F31" s="228" t="e">
        <f t="shared" ref="F31" si="2">E31/D31*100</f>
        <v>#DIV/0!</v>
      </c>
    </row>
    <row r="32" spans="1:6" ht="28.5" customHeight="1" x14ac:dyDescent="0.25">
      <c r="A32" s="219"/>
      <c r="B32" s="189" t="s">
        <v>225</v>
      </c>
      <c r="C32" s="169" t="s">
        <v>38</v>
      </c>
      <c r="D32" s="169">
        <v>5131</v>
      </c>
      <c r="E32" s="169">
        <v>5515</v>
      </c>
      <c r="F32" s="106">
        <f>E32/D32*100</f>
        <v>107.48392126291171</v>
      </c>
    </row>
    <row r="33" spans="1:7" ht="39.75" customHeight="1" x14ac:dyDescent="0.3">
      <c r="A33" s="219">
        <v>19</v>
      </c>
      <c r="B33" s="293" t="s">
        <v>39</v>
      </c>
      <c r="C33" s="294"/>
      <c r="D33" s="169"/>
      <c r="E33" s="169"/>
      <c r="F33" s="106"/>
    </row>
    <row r="34" spans="1:7" x14ac:dyDescent="0.25">
      <c r="A34" s="219"/>
      <c r="B34" s="189" t="s">
        <v>41</v>
      </c>
      <c r="C34" s="169" t="s">
        <v>40</v>
      </c>
      <c r="D34" s="169">
        <v>2953</v>
      </c>
      <c r="E34" s="169">
        <v>2481</v>
      </c>
      <c r="F34" s="257">
        <f>E34/D34*100</f>
        <v>84.016254656281745</v>
      </c>
      <c r="G34" s="269"/>
    </row>
    <row r="35" spans="1:7" x14ac:dyDescent="0.25">
      <c r="A35" s="219"/>
      <c r="B35" s="189" t="s">
        <v>42</v>
      </c>
      <c r="C35" s="169" t="s">
        <v>40</v>
      </c>
      <c r="D35" s="169">
        <v>1181</v>
      </c>
      <c r="E35" s="169">
        <v>1062</v>
      </c>
      <c r="F35" s="257">
        <f t="shared" ref="F35:F42" si="3">E35/D35*100</f>
        <v>89.923793395427609</v>
      </c>
    </row>
    <row r="36" spans="1:7" x14ac:dyDescent="0.25">
      <c r="A36" s="219"/>
      <c r="B36" s="189" t="s">
        <v>43</v>
      </c>
      <c r="C36" s="169" t="s">
        <v>40</v>
      </c>
      <c r="D36" s="169">
        <v>0</v>
      </c>
      <c r="E36" s="169">
        <v>0</v>
      </c>
      <c r="F36" s="257" t="e">
        <f t="shared" si="3"/>
        <v>#DIV/0!</v>
      </c>
    </row>
    <row r="37" spans="1:7" x14ac:dyDescent="0.25">
      <c r="A37" s="219"/>
      <c r="B37" s="189" t="s">
        <v>44</v>
      </c>
      <c r="C37" s="169" t="s">
        <v>40</v>
      </c>
      <c r="D37" s="169">
        <v>18</v>
      </c>
      <c r="E37" s="169">
        <v>17</v>
      </c>
      <c r="F37" s="257">
        <f t="shared" si="3"/>
        <v>94.444444444444443</v>
      </c>
    </row>
    <row r="38" spans="1:7" x14ac:dyDescent="0.25">
      <c r="A38" s="219">
        <v>20</v>
      </c>
      <c r="B38" s="189" t="s">
        <v>45</v>
      </c>
      <c r="C38" s="169" t="s">
        <v>40</v>
      </c>
      <c r="D38" s="169">
        <v>1008</v>
      </c>
      <c r="E38" s="169">
        <v>1044</v>
      </c>
      <c r="F38" s="257">
        <f t="shared" si="3"/>
        <v>103.57142857142858</v>
      </c>
    </row>
    <row r="39" spans="1:7" x14ac:dyDescent="0.25">
      <c r="A39" s="219">
        <v>21</v>
      </c>
      <c r="B39" s="189" t="s">
        <v>46</v>
      </c>
      <c r="C39" s="169" t="s">
        <v>40</v>
      </c>
      <c r="D39" s="169">
        <v>61</v>
      </c>
      <c r="E39" s="169">
        <v>43</v>
      </c>
      <c r="F39" s="257">
        <f t="shared" si="3"/>
        <v>70.491803278688522</v>
      </c>
    </row>
    <row r="40" spans="1:7" x14ac:dyDescent="0.25">
      <c r="A40" s="219">
        <v>22</v>
      </c>
      <c r="B40" s="189" t="s">
        <v>47</v>
      </c>
      <c r="C40" s="169" t="s">
        <v>48</v>
      </c>
      <c r="D40" s="169">
        <v>558</v>
      </c>
      <c r="E40" s="169">
        <v>498</v>
      </c>
      <c r="F40" s="257">
        <f t="shared" si="3"/>
        <v>89.247311827956992</v>
      </c>
    </row>
    <row r="41" spans="1:7" ht="31.5" x14ac:dyDescent="0.25">
      <c r="A41" s="219">
        <v>23</v>
      </c>
      <c r="B41" s="189" t="s">
        <v>226</v>
      </c>
      <c r="C41" s="169" t="s">
        <v>98</v>
      </c>
      <c r="D41" s="169">
        <v>360.2</v>
      </c>
      <c r="E41" s="169">
        <v>813.1</v>
      </c>
      <c r="F41" s="257">
        <f t="shared" si="3"/>
        <v>225.7357023875625</v>
      </c>
    </row>
    <row r="42" spans="1:7" x14ac:dyDescent="0.25">
      <c r="A42" s="227">
        <v>24</v>
      </c>
      <c r="B42" s="193" t="s">
        <v>70</v>
      </c>
      <c r="C42" s="171" t="s">
        <v>7</v>
      </c>
      <c r="D42" s="176">
        <v>149.4</v>
      </c>
      <c r="E42" s="176">
        <v>156.9</v>
      </c>
      <c r="F42" s="257">
        <f t="shared" si="3"/>
        <v>105.02008032128514</v>
      </c>
    </row>
    <row r="43" spans="1:7" ht="25.5" customHeight="1" x14ac:dyDescent="0.3">
      <c r="A43" s="288" t="s">
        <v>134</v>
      </c>
      <c r="B43" s="289"/>
      <c r="C43" s="289"/>
      <c r="D43" s="289"/>
      <c r="E43" s="289"/>
      <c r="F43" s="290"/>
    </row>
    <row r="44" spans="1:7" x14ac:dyDescent="0.25">
      <c r="A44" s="245">
        <v>25</v>
      </c>
      <c r="B44" s="194" t="s">
        <v>53</v>
      </c>
      <c r="C44" s="169" t="s">
        <v>54</v>
      </c>
      <c r="D44" s="169">
        <v>16.431999999999999</v>
      </c>
      <c r="E44" s="169">
        <v>16.521000000000001</v>
      </c>
      <c r="F44" s="260">
        <f>E44/D44*100</f>
        <v>100.54162609542358</v>
      </c>
    </row>
    <row r="45" spans="1:7" x14ac:dyDescent="0.25">
      <c r="A45" s="219">
        <v>26</v>
      </c>
      <c r="B45" s="189" t="s">
        <v>227</v>
      </c>
      <c r="C45" s="169" t="s">
        <v>51</v>
      </c>
      <c r="D45" s="169">
        <v>31</v>
      </c>
      <c r="E45" s="169">
        <v>29</v>
      </c>
      <c r="F45" s="260">
        <f t="shared" ref="F45:F60" si="4">E45/D45*100</f>
        <v>93.548387096774192</v>
      </c>
    </row>
    <row r="46" spans="1:7" x14ac:dyDescent="0.25">
      <c r="A46" s="219"/>
      <c r="B46" s="189" t="s">
        <v>141</v>
      </c>
      <c r="C46" s="169"/>
      <c r="D46" s="253">
        <f>D45/D44</f>
        <v>1.8865628042843234</v>
      </c>
      <c r="E46" s="253">
        <v>1.6</v>
      </c>
      <c r="F46" s="260">
        <f t="shared" si="4"/>
        <v>84.810322580645163</v>
      </c>
    </row>
    <row r="47" spans="1:7" x14ac:dyDescent="0.25">
      <c r="A47" s="219">
        <v>27</v>
      </c>
      <c r="B47" s="189" t="s">
        <v>228</v>
      </c>
      <c r="C47" s="169" t="s">
        <v>51</v>
      </c>
      <c r="D47" s="169">
        <v>164</v>
      </c>
      <c r="E47" s="169">
        <v>179</v>
      </c>
      <c r="F47" s="260">
        <f t="shared" si="4"/>
        <v>109.14634146341464</v>
      </c>
    </row>
    <row r="48" spans="1:7" x14ac:dyDescent="0.25">
      <c r="A48" s="219"/>
      <c r="B48" s="194" t="s">
        <v>142</v>
      </c>
      <c r="C48" s="169"/>
      <c r="D48" s="253">
        <f>D47/D44</f>
        <v>9.9805258033106146</v>
      </c>
      <c r="E48" s="253">
        <v>10.8</v>
      </c>
      <c r="F48" s="260">
        <f t="shared" si="4"/>
        <v>108.21073170731708</v>
      </c>
    </row>
    <row r="49" spans="1:6" x14ac:dyDescent="0.25">
      <c r="A49" s="219">
        <v>28</v>
      </c>
      <c r="B49" s="194" t="s">
        <v>90</v>
      </c>
      <c r="C49" s="169" t="s">
        <v>51</v>
      </c>
      <c r="D49" s="169">
        <f>D45-D47</f>
        <v>-133</v>
      </c>
      <c r="E49" s="169">
        <v>-150</v>
      </c>
      <c r="F49" s="260">
        <f t="shared" si="4"/>
        <v>112.78195488721805</v>
      </c>
    </row>
    <row r="50" spans="1:6" x14ac:dyDescent="0.25">
      <c r="A50" s="219">
        <v>29</v>
      </c>
      <c r="B50" s="189" t="s">
        <v>229</v>
      </c>
      <c r="C50" s="169" t="s">
        <v>52</v>
      </c>
      <c r="D50" s="169">
        <v>36</v>
      </c>
      <c r="E50" s="169">
        <v>23</v>
      </c>
      <c r="F50" s="260">
        <f t="shared" si="4"/>
        <v>63.888888888888886</v>
      </c>
    </row>
    <row r="51" spans="1:6" x14ac:dyDescent="0.25">
      <c r="A51" s="219">
        <v>30</v>
      </c>
      <c r="B51" s="189" t="s">
        <v>230</v>
      </c>
      <c r="C51" s="169" t="s">
        <v>52</v>
      </c>
      <c r="D51" s="169">
        <v>30</v>
      </c>
      <c r="E51" s="169">
        <v>48</v>
      </c>
      <c r="F51" s="260">
        <f t="shared" si="4"/>
        <v>160</v>
      </c>
    </row>
    <row r="52" spans="1:6" x14ac:dyDescent="0.25">
      <c r="A52" s="219">
        <v>31</v>
      </c>
      <c r="B52" s="189" t="s">
        <v>267</v>
      </c>
      <c r="C52" s="169" t="s">
        <v>51</v>
      </c>
      <c r="D52" s="169">
        <v>72</v>
      </c>
      <c r="E52" s="169">
        <v>62</v>
      </c>
      <c r="F52" s="260">
        <f t="shared" si="4"/>
        <v>86.111111111111114</v>
      </c>
    </row>
    <row r="53" spans="1:6" ht="31.5" x14ac:dyDescent="0.25">
      <c r="A53" s="246"/>
      <c r="B53" s="194" t="s">
        <v>239</v>
      </c>
      <c r="C53" s="209"/>
      <c r="D53" s="209">
        <v>6.6</v>
      </c>
      <c r="E53" s="209">
        <v>5</v>
      </c>
      <c r="F53" s="260">
        <f t="shared" si="4"/>
        <v>75.757575757575751</v>
      </c>
    </row>
    <row r="54" spans="1:6" x14ac:dyDescent="0.25">
      <c r="A54" s="227">
        <v>32</v>
      </c>
      <c r="B54" s="193" t="s">
        <v>268</v>
      </c>
      <c r="C54" s="176" t="s">
        <v>51</v>
      </c>
      <c r="D54" s="176">
        <v>157</v>
      </c>
      <c r="E54" s="176">
        <v>195</v>
      </c>
      <c r="F54" s="260">
        <f t="shared" si="4"/>
        <v>124.20382165605095</v>
      </c>
    </row>
    <row r="55" spans="1:6" x14ac:dyDescent="0.25">
      <c r="A55" s="247"/>
      <c r="B55" s="193" t="s">
        <v>241</v>
      </c>
      <c r="C55" s="176"/>
      <c r="D55" s="176">
        <v>14.4</v>
      </c>
      <c r="E55" s="176">
        <v>15.8</v>
      </c>
      <c r="F55" s="260">
        <f t="shared" si="4"/>
        <v>109.72222222222223</v>
      </c>
    </row>
    <row r="56" spans="1:6" x14ac:dyDescent="0.25">
      <c r="A56" s="170">
        <v>33</v>
      </c>
      <c r="B56" s="226" t="s">
        <v>242</v>
      </c>
      <c r="C56" s="208" t="s">
        <v>51</v>
      </c>
      <c r="D56" s="208">
        <v>-85</v>
      </c>
      <c r="E56" s="208">
        <v>-133</v>
      </c>
      <c r="F56" s="260">
        <f t="shared" si="4"/>
        <v>156.47058823529412</v>
      </c>
    </row>
    <row r="57" spans="1:6" ht="31.5" x14ac:dyDescent="0.25">
      <c r="A57" s="219">
        <v>34</v>
      </c>
      <c r="B57" s="194" t="s">
        <v>243</v>
      </c>
      <c r="C57" s="169"/>
      <c r="D57" s="169">
        <v>-7.8</v>
      </c>
      <c r="E57" s="169">
        <v>-10.8</v>
      </c>
      <c r="F57" s="260">
        <f t="shared" si="4"/>
        <v>138.46153846153848</v>
      </c>
    </row>
    <row r="58" spans="1:6" x14ac:dyDescent="0.25">
      <c r="A58" s="245">
        <v>35</v>
      </c>
      <c r="B58" s="194" t="s">
        <v>244</v>
      </c>
      <c r="C58" s="169" t="s">
        <v>51</v>
      </c>
      <c r="D58" s="169">
        <v>487</v>
      </c>
      <c r="E58" s="169" t="s">
        <v>283</v>
      </c>
      <c r="F58" s="260" t="e">
        <f t="shared" si="4"/>
        <v>#VALUE!</v>
      </c>
    </row>
    <row r="59" spans="1:6" x14ac:dyDescent="0.25">
      <c r="A59" s="245">
        <v>36</v>
      </c>
      <c r="B59" s="194" t="s">
        <v>269</v>
      </c>
      <c r="C59" s="169" t="s">
        <v>51</v>
      </c>
      <c r="D59" s="169">
        <v>298</v>
      </c>
      <c r="E59" s="169" t="s">
        <v>283</v>
      </c>
      <c r="F59" s="260" t="e">
        <f t="shared" si="4"/>
        <v>#VALUE!</v>
      </c>
    </row>
    <row r="60" spans="1:6" x14ac:dyDescent="0.25">
      <c r="A60" s="245">
        <v>37</v>
      </c>
      <c r="B60" s="194" t="s">
        <v>270</v>
      </c>
      <c r="C60" s="169" t="s">
        <v>51</v>
      </c>
      <c r="D60" s="169">
        <v>189</v>
      </c>
      <c r="E60" s="169" t="s">
        <v>283</v>
      </c>
      <c r="F60" s="260" t="e">
        <f t="shared" si="4"/>
        <v>#VALUE!</v>
      </c>
    </row>
    <row r="61" spans="1:6" ht="47.25" x14ac:dyDescent="0.25">
      <c r="A61" s="195" t="s">
        <v>3</v>
      </c>
      <c r="B61" s="195" t="s">
        <v>4</v>
      </c>
      <c r="C61" s="195" t="s">
        <v>5</v>
      </c>
      <c r="D61" s="201" t="s">
        <v>261</v>
      </c>
      <c r="E61" s="201" t="s">
        <v>266</v>
      </c>
      <c r="F61" s="255" t="s">
        <v>265</v>
      </c>
    </row>
    <row r="62" spans="1:6" ht="31.5" x14ac:dyDescent="0.25">
      <c r="A62" s="227">
        <v>38</v>
      </c>
      <c r="B62" s="193" t="s">
        <v>55</v>
      </c>
      <c r="C62" s="174" t="s">
        <v>12</v>
      </c>
      <c r="D62" s="209">
        <v>0.56999999999999995</v>
      </c>
      <c r="E62" s="209">
        <v>0.26</v>
      </c>
      <c r="F62" s="260">
        <f>E62/D62*100</f>
        <v>45.614035087719301</v>
      </c>
    </row>
    <row r="63" spans="1:6" ht="18" customHeight="1" x14ac:dyDescent="0.25">
      <c r="A63" s="227">
        <v>39</v>
      </c>
      <c r="B63" s="193" t="s">
        <v>56</v>
      </c>
      <c r="C63" s="171" t="s">
        <v>51</v>
      </c>
      <c r="D63" s="176">
        <v>50</v>
      </c>
      <c r="E63" s="176">
        <v>22</v>
      </c>
      <c r="F63" s="260">
        <f t="shared" ref="F63:F66" si="5">E63/D63*100</f>
        <v>44</v>
      </c>
    </row>
    <row r="64" spans="1:6" ht="31.5" x14ac:dyDescent="0.25">
      <c r="A64" s="227">
        <v>40</v>
      </c>
      <c r="B64" s="193" t="s">
        <v>271</v>
      </c>
      <c r="C64" s="171" t="s">
        <v>51</v>
      </c>
      <c r="D64" s="176">
        <v>2373</v>
      </c>
      <c r="E64" s="176">
        <v>2635</v>
      </c>
      <c r="F64" s="260">
        <f t="shared" si="5"/>
        <v>111.04087652760219</v>
      </c>
    </row>
    <row r="65" spans="1:7" ht="31.5" x14ac:dyDescent="0.25">
      <c r="A65" s="227">
        <v>41</v>
      </c>
      <c r="B65" s="193" t="s">
        <v>272</v>
      </c>
      <c r="C65" s="175" t="s">
        <v>16</v>
      </c>
      <c r="D65" s="176">
        <v>49794</v>
      </c>
      <c r="E65" s="176">
        <v>58388</v>
      </c>
      <c r="F65" s="260">
        <f t="shared" si="5"/>
        <v>117.25910752299473</v>
      </c>
    </row>
    <row r="66" spans="1:7" ht="42" customHeight="1" x14ac:dyDescent="0.25">
      <c r="A66" s="247">
        <v>42</v>
      </c>
      <c r="B66" s="193" t="s">
        <v>176</v>
      </c>
      <c r="C66" s="171"/>
      <c r="D66" s="176">
        <v>8</v>
      </c>
      <c r="E66" s="176">
        <v>11</v>
      </c>
      <c r="F66" s="260">
        <f t="shared" si="5"/>
        <v>137.5</v>
      </c>
    </row>
    <row r="67" spans="1:7" ht="20.25" x14ac:dyDescent="0.3">
      <c r="A67" s="300" t="s">
        <v>135</v>
      </c>
      <c r="B67" s="301"/>
      <c r="C67" s="301"/>
      <c r="D67" s="301"/>
      <c r="E67" s="301"/>
      <c r="F67" s="302"/>
    </row>
    <row r="68" spans="1:7" x14ac:dyDescent="0.25">
      <c r="A68" s="176">
        <v>43</v>
      </c>
      <c r="B68" s="193" t="s">
        <v>49</v>
      </c>
      <c r="C68" s="176" t="s">
        <v>50</v>
      </c>
      <c r="D68" s="176">
        <v>2459</v>
      </c>
      <c r="E68" s="176">
        <v>2749</v>
      </c>
      <c r="F68" s="261">
        <f>E68/D68*100</f>
        <v>111.79341195607971</v>
      </c>
    </row>
    <row r="69" spans="1:7" x14ac:dyDescent="0.25">
      <c r="A69" s="176" t="s">
        <v>147</v>
      </c>
      <c r="B69" s="193" t="s">
        <v>148</v>
      </c>
      <c r="C69" s="176" t="s">
        <v>50</v>
      </c>
      <c r="D69" s="230">
        <f>D68/16432</f>
        <v>0.14964703018500486</v>
      </c>
      <c r="E69" s="230">
        <v>0.17</v>
      </c>
      <c r="F69" s="261">
        <f t="shared" ref="F69:F78" si="6">E69/D69*100</f>
        <v>113.60065067100449</v>
      </c>
    </row>
    <row r="70" spans="1:7" ht="31.5" x14ac:dyDescent="0.25">
      <c r="A70" s="176">
        <v>44</v>
      </c>
      <c r="B70" s="193" t="s">
        <v>102</v>
      </c>
      <c r="C70" s="176" t="s">
        <v>103</v>
      </c>
      <c r="D70" s="254">
        <v>801</v>
      </c>
      <c r="E70" s="254">
        <v>806.9</v>
      </c>
      <c r="F70" s="261">
        <f t="shared" si="6"/>
        <v>100.73657927590511</v>
      </c>
    </row>
    <row r="71" spans="1:7" ht="31.5" x14ac:dyDescent="0.25">
      <c r="A71" s="240">
        <v>45</v>
      </c>
      <c r="B71" s="241" t="s">
        <v>104</v>
      </c>
      <c r="C71" s="177" t="s">
        <v>17</v>
      </c>
      <c r="D71" s="231">
        <v>48.8</v>
      </c>
      <c r="E71" s="231">
        <v>48.8</v>
      </c>
      <c r="F71" s="261">
        <f t="shared" si="6"/>
        <v>100</v>
      </c>
    </row>
    <row r="72" spans="1:7" ht="31.5" x14ac:dyDescent="0.25">
      <c r="A72" s="176">
        <v>46</v>
      </c>
      <c r="B72" s="193" t="s">
        <v>233</v>
      </c>
      <c r="C72" s="175" t="s">
        <v>83</v>
      </c>
      <c r="D72" s="211">
        <v>465</v>
      </c>
      <c r="E72" s="211">
        <v>472</v>
      </c>
      <c r="F72" s="261">
        <f t="shared" si="6"/>
        <v>101.50537634408603</v>
      </c>
    </row>
    <row r="73" spans="1:7" ht="31.5" x14ac:dyDescent="0.25">
      <c r="A73" s="176" t="s">
        <v>145</v>
      </c>
      <c r="B73" s="193" t="s">
        <v>231</v>
      </c>
      <c r="C73" s="175" t="s">
        <v>83</v>
      </c>
      <c r="D73" s="178">
        <v>402</v>
      </c>
      <c r="E73" s="178">
        <v>411</v>
      </c>
      <c r="F73" s="261">
        <f t="shared" si="6"/>
        <v>102.23880597014924</v>
      </c>
    </row>
    <row r="74" spans="1:7" ht="31.5" x14ac:dyDescent="0.25">
      <c r="A74" s="176" t="s">
        <v>146</v>
      </c>
      <c r="B74" s="242" t="s">
        <v>232</v>
      </c>
      <c r="C74" s="178" t="s">
        <v>83</v>
      </c>
      <c r="D74" s="211">
        <v>63</v>
      </c>
      <c r="E74" s="211">
        <v>61</v>
      </c>
      <c r="F74" s="261">
        <f t="shared" si="6"/>
        <v>96.825396825396822</v>
      </c>
    </row>
    <row r="75" spans="1:7" ht="63" x14ac:dyDescent="0.25">
      <c r="A75" s="176">
        <v>47</v>
      </c>
      <c r="B75" s="196" t="s">
        <v>189</v>
      </c>
      <c r="C75" s="179" t="s">
        <v>68</v>
      </c>
      <c r="D75" s="211">
        <v>61</v>
      </c>
      <c r="E75" s="211">
        <v>68</v>
      </c>
      <c r="F75" s="261">
        <f t="shared" si="6"/>
        <v>111.47540983606557</v>
      </c>
    </row>
    <row r="76" spans="1:7" ht="31.5" x14ac:dyDescent="0.25">
      <c r="A76" s="176">
        <v>48</v>
      </c>
      <c r="B76" s="196" t="s">
        <v>69</v>
      </c>
      <c r="C76" s="168" t="s">
        <v>68</v>
      </c>
      <c r="D76" s="176">
        <v>93</v>
      </c>
      <c r="E76" s="176">
        <v>74</v>
      </c>
      <c r="F76" s="261">
        <f t="shared" si="6"/>
        <v>79.569892473118273</v>
      </c>
    </row>
    <row r="77" spans="1:7" ht="31.5" x14ac:dyDescent="0.25">
      <c r="A77" s="243">
        <v>49</v>
      </c>
      <c r="B77" s="244" t="s">
        <v>85</v>
      </c>
      <c r="C77" s="180" t="s">
        <v>84</v>
      </c>
      <c r="D77" s="176">
        <v>5</v>
      </c>
      <c r="E77" s="176">
        <v>8</v>
      </c>
      <c r="F77" s="261">
        <f t="shared" si="6"/>
        <v>160</v>
      </c>
    </row>
    <row r="78" spans="1:7" ht="47.25" x14ac:dyDescent="0.25">
      <c r="A78" s="243">
        <v>50</v>
      </c>
      <c r="B78" s="244" t="s">
        <v>86</v>
      </c>
      <c r="C78" s="180" t="s">
        <v>17</v>
      </c>
      <c r="D78" s="212" t="s">
        <v>262</v>
      </c>
      <c r="E78" s="212" t="s">
        <v>273</v>
      </c>
      <c r="F78" s="261">
        <f t="shared" si="6"/>
        <v>98.810961449140734</v>
      </c>
      <c r="G78" s="256"/>
    </row>
    <row r="79" spans="1:7" ht="18.75" customHeight="1" x14ac:dyDescent="0.25">
      <c r="A79" s="277" t="s">
        <v>217</v>
      </c>
      <c r="B79" s="277"/>
      <c r="C79" s="277"/>
      <c r="D79" s="277"/>
      <c r="E79" s="277"/>
      <c r="F79" s="278"/>
    </row>
    <row r="80" spans="1:7" s="160" customFormat="1" ht="31.5" x14ac:dyDescent="0.25">
      <c r="A80" s="220" t="s">
        <v>275</v>
      </c>
      <c r="B80" s="236" t="s">
        <v>193</v>
      </c>
      <c r="C80" s="181" t="s">
        <v>194</v>
      </c>
      <c r="D80" s="270">
        <v>208.07</v>
      </c>
      <c r="E80" s="270">
        <v>312</v>
      </c>
      <c r="F80" s="262">
        <f>E80/D80*100</f>
        <v>149.94953621377422</v>
      </c>
      <c r="G80" s="167"/>
    </row>
    <row r="81" spans="1:7" s="160" customFormat="1" ht="31.5" x14ac:dyDescent="0.25">
      <c r="A81" s="220" t="s">
        <v>276</v>
      </c>
      <c r="B81" s="237" t="s">
        <v>196</v>
      </c>
      <c r="C81" s="181" t="s">
        <v>194</v>
      </c>
      <c r="D81" s="270">
        <v>79.86</v>
      </c>
      <c r="E81" s="270">
        <v>173.35</v>
      </c>
      <c r="F81" s="262">
        <f t="shared" ref="F81:F82" si="7">E81/D81*100</f>
        <v>217.06736789381415</v>
      </c>
      <c r="G81" s="167"/>
    </row>
    <row r="82" spans="1:7" s="160" customFormat="1" ht="30" customHeight="1" x14ac:dyDescent="0.25">
      <c r="A82" s="220" t="s">
        <v>277</v>
      </c>
      <c r="B82" s="236" t="s">
        <v>202</v>
      </c>
      <c r="C82" s="181" t="s">
        <v>194</v>
      </c>
      <c r="D82" s="270">
        <v>128.21</v>
      </c>
      <c r="E82" s="270">
        <v>138.65</v>
      </c>
      <c r="F82" s="262">
        <f t="shared" si="7"/>
        <v>108.14289057015833</v>
      </c>
      <c r="G82" s="167"/>
    </row>
    <row r="83" spans="1:7" s="160" customFormat="1" ht="15.75" x14ac:dyDescent="0.25">
      <c r="A83" s="220" t="s">
        <v>278</v>
      </c>
      <c r="B83" s="237" t="s">
        <v>206</v>
      </c>
      <c r="C83" s="181" t="s">
        <v>12</v>
      </c>
      <c r="D83" s="270">
        <v>38.380000000000003</v>
      </c>
      <c r="E83" s="270">
        <v>55.56</v>
      </c>
      <c r="F83" s="262">
        <f>E83/D83*100</f>
        <v>144.76289734236582</v>
      </c>
      <c r="G83" s="167"/>
    </row>
    <row r="84" spans="1:7" s="160" customFormat="1" ht="15.75" x14ac:dyDescent="0.25">
      <c r="A84" s="220" t="s">
        <v>279</v>
      </c>
      <c r="B84" s="238" t="s">
        <v>202</v>
      </c>
      <c r="C84" s="181" t="s">
        <v>12</v>
      </c>
      <c r="D84" s="270">
        <v>61.62</v>
      </c>
      <c r="E84" s="270">
        <v>44.44</v>
      </c>
      <c r="F84" s="262">
        <f>E84/D84*100</f>
        <v>72.119441739694906</v>
      </c>
      <c r="G84" s="167"/>
    </row>
    <row r="85" spans="1:7" s="160" customFormat="1" ht="78.75" x14ac:dyDescent="0.25">
      <c r="A85" s="220" t="s">
        <v>280</v>
      </c>
      <c r="B85" s="236" t="s">
        <v>211</v>
      </c>
      <c r="C85" s="181" t="s">
        <v>194</v>
      </c>
      <c r="D85" s="270">
        <v>77.83</v>
      </c>
      <c r="E85" s="270">
        <v>151.27000000000001</v>
      </c>
      <c r="F85" s="262">
        <f t="shared" ref="F85:F87" si="8">E85/D85*100</f>
        <v>194.35950147757936</v>
      </c>
      <c r="G85" s="167"/>
    </row>
    <row r="86" spans="1:7" s="160" customFormat="1" ht="31.5" x14ac:dyDescent="0.25">
      <c r="A86" s="220" t="s">
        <v>281</v>
      </c>
      <c r="B86" s="236" t="s">
        <v>252</v>
      </c>
      <c r="C86" s="181"/>
      <c r="D86" s="270">
        <v>47.2</v>
      </c>
      <c r="E86" s="270">
        <v>73.69</v>
      </c>
      <c r="F86" s="262">
        <f t="shared" si="8"/>
        <v>156.12288135593221</v>
      </c>
      <c r="G86" s="167"/>
    </row>
    <row r="87" spans="1:7" s="160" customFormat="1" ht="31.5" x14ac:dyDescent="0.2">
      <c r="A87" s="212" t="s">
        <v>282</v>
      </c>
      <c r="B87" s="239" t="s">
        <v>214</v>
      </c>
      <c r="C87" s="181" t="s">
        <v>215</v>
      </c>
      <c r="D87" s="270">
        <v>17.02</v>
      </c>
      <c r="E87" s="270">
        <v>23.49</v>
      </c>
      <c r="F87" s="262">
        <f t="shared" si="8"/>
        <v>138.01410105757932</v>
      </c>
      <c r="G87" s="167"/>
    </row>
    <row r="88" spans="1:7" ht="18.75" customHeight="1" x14ac:dyDescent="0.3">
      <c r="A88" s="297" t="s">
        <v>259</v>
      </c>
      <c r="B88" s="298"/>
      <c r="C88" s="298"/>
      <c r="D88" s="298"/>
      <c r="E88" s="298"/>
      <c r="F88" s="299"/>
    </row>
    <row r="89" spans="1:7" ht="31.5" x14ac:dyDescent="0.25">
      <c r="A89" s="232">
        <v>59</v>
      </c>
      <c r="B89" s="196" t="s">
        <v>76</v>
      </c>
      <c r="C89" s="168" t="s">
        <v>52</v>
      </c>
      <c r="D89" s="168">
        <v>17</v>
      </c>
      <c r="E89" s="168">
        <v>19</v>
      </c>
      <c r="F89" s="263">
        <f>E89/D89*100</f>
        <v>111.76470588235294</v>
      </c>
    </row>
    <row r="90" spans="1:7" x14ac:dyDescent="0.25">
      <c r="A90" s="235"/>
      <c r="B90" s="196" t="s">
        <v>57</v>
      </c>
      <c r="C90" s="168" t="s">
        <v>52</v>
      </c>
      <c r="D90" s="168">
        <v>6</v>
      </c>
      <c r="E90" s="168">
        <v>6</v>
      </c>
      <c r="F90" s="263">
        <f t="shared" ref="F90:F111" si="9">E90/D90*100</f>
        <v>100</v>
      </c>
    </row>
    <row r="91" spans="1:7" x14ac:dyDescent="0.25">
      <c r="A91" s="235"/>
      <c r="B91" s="196" t="s">
        <v>58</v>
      </c>
      <c r="C91" s="168" t="s">
        <v>52</v>
      </c>
      <c r="D91" s="168">
        <v>9</v>
      </c>
      <c r="E91" s="168">
        <v>9</v>
      </c>
      <c r="F91" s="263">
        <f t="shared" si="9"/>
        <v>100</v>
      </c>
    </row>
    <row r="92" spans="1:7" x14ac:dyDescent="0.25">
      <c r="A92" s="235"/>
      <c r="B92" s="196" t="s">
        <v>59</v>
      </c>
      <c r="C92" s="168" t="s">
        <v>52</v>
      </c>
      <c r="D92" s="168">
        <v>2</v>
      </c>
      <c r="E92" s="168">
        <v>4</v>
      </c>
      <c r="F92" s="263">
        <f t="shared" si="9"/>
        <v>200</v>
      </c>
    </row>
    <row r="93" spans="1:7" x14ac:dyDescent="0.25">
      <c r="A93" s="182">
        <v>60</v>
      </c>
      <c r="B93" s="196" t="s">
        <v>60</v>
      </c>
      <c r="C93" s="168" t="s">
        <v>52</v>
      </c>
      <c r="D93" s="168">
        <v>1</v>
      </c>
      <c r="E93" s="168">
        <v>1</v>
      </c>
      <c r="F93" s="263">
        <f t="shared" si="9"/>
        <v>100</v>
      </c>
    </row>
    <row r="94" spans="1:7" x14ac:dyDescent="0.25">
      <c r="A94" s="182">
        <v>61</v>
      </c>
      <c r="B94" s="196" t="s">
        <v>191</v>
      </c>
      <c r="C94" s="168" t="s">
        <v>51</v>
      </c>
      <c r="D94" s="182">
        <v>2789</v>
      </c>
      <c r="E94" s="182">
        <f>E95+E96</f>
        <v>2708</v>
      </c>
      <c r="F94" s="263">
        <f t="shared" si="9"/>
        <v>97.095733237719614</v>
      </c>
    </row>
    <row r="95" spans="1:7" x14ac:dyDescent="0.25">
      <c r="A95" s="182"/>
      <c r="B95" s="196" t="s">
        <v>57</v>
      </c>
      <c r="C95" s="168" t="s">
        <v>51</v>
      </c>
      <c r="D95" s="168">
        <v>2528</v>
      </c>
      <c r="E95" s="168">
        <v>2543</v>
      </c>
      <c r="F95" s="263">
        <f t="shared" si="9"/>
        <v>100.59335443037976</v>
      </c>
    </row>
    <row r="96" spans="1:7" x14ac:dyDescent="0.25">
      <c r="A96" s="182"/>
      <c r="B96" s="196" t="s">
        <v>72</v>
      </c>
      <c r="C96" s="168" t="s">
        <v>51</v>
      </c>
      <c r="D96" s="168">
        <v>261</v>
      </c>
      <c r="E96" s="168">
        <v>165</v>
      </c>
      <c r="F96" s="263">
        <f t="shared" si="9"/>
        <v>63.218390804597703</v>
      </c>
    </row>
    <row r="97" spans="1:6" x14ac:dyDescent="0.25">
      <c r="A97" s="182">
        <v>62</v>
      </c>
      <c r="B97" s="196" t="s">
        <v>99</v>
      </c>
      <c r="C97" s="168" t="s">
        <v>17</v>
      </c>
      <c r="D97" s="168">
        <v>8735</v>
      </c>
      <c r="E97" s="168">
        <v>9734.2000000000007</v>
      </c>
      <c r="F97" s="263">
        <f t="shared" si="9"/>
        <v>111.43903835145966</v>
      </c>
    </row>
    <row r="98" spans="1:6" ht="31.5" x14ac:dyDescent="0.25">
      <c r="A98" s="182">
        <v>63</v>
      </c>
      <c r="B98" s="196" t="s">
        <v>172</v>
      </c>
      <c r="C98" s="168" t="s">
        <v>63</v>
      </c>
      <c r="D98" s="182">
        <v>51</v>
      </c>
      <c r="E98" s="168">
        <v>48</v>
      </c>
      <c r="F98" s="263">
        <f t="shared" si="9"/>
        <v>94.117647058823522</v>
      </c>
    </row>
    <row r="99" spans="1:6" x14ac:dyDescent="0.25">
      <c r="A99" s="182"/>
      <c r="B99" s="196" t="s">
        <v>64</v>
      </c>
      <c r="C99" s="182" t="s">
        <v>65</v>
      </c>
      <c r="D99" s="213">
        <v>6053</v>
      </c>
      <c r="E99" s="213">
        <v>4310.1000000000004</v>
      </c>
      <c r="F99" s="263">
        <f t="shared" si="9"/>
        <v>71.20601354700149</v>
      </c>
    </row>
    <row r="100" spans="1:6" x14ac:dyDescent="0.25">
      <c r="A100" s="182">
        <v>64</v>
      </c>
      <c r="B100" s="196" t="s">
        <v>74</v>
      </c>
      <c r="C100" s="182" t="s">
        <v>17</v>
      </c>
      <c r="D100" s="168">
        <v>53939</v>
      </c>
      <c r="E100" s="168">
        <v>6036.3</v>
      </c>
      <c r="F100" s="263">
        <f t="shared" si="9"/>
        <v>11.190974990266783</v>
      </c>
    </row>
    <row r="101" spans="1:6" x14ac:dyDescent="0.25">
      <c r="A101" s="221"/>
      <c r="B101" s="196" t="s">
        <v>66</v>
      </c>
      <c r="C101" s="182" t="s">
        <v>17</v>
      </c>
      <c r="D101" s="168">
        <v>26997</v>
      </c>
      <c r="E101" s="168">
        <v>6036.3</v>
      </c>
      <c r="F101" s="263">
        <f t="shared" si="9"/>
        <v>22.359151016779645</v>
      </c>
    </row>
    <row r="102" spans="1:6" x14ac:dyDescent="0.25">
      <c r="A102" s="221"/>
      <c r="B102" s="196" t="s">
        <v>80</v>
      </c>
      <c r="C102" s="182" t="s">
        <v>17</v>
      </c>
      <c r="D102" s="168">
        <v>55</v>
      </c>
      <c r="E102" s="168">
        <v>6235.7</v>
      </c>
      <c r="F102" s="263" t="s">
        <v>274</v>
      </c>
    </row>
    <row r="103" spans="1:6" x14ac:dyDescent="0.25">
      <c r="A103" s="221"/>
      <c r="B103" s="196" t="s">
        <v>77</v>
      </c>
      <c r="C103" s="182" t="s">
        <v>17</v>
      </c>
      <c r="D103" s="168">
        <v>55</v>
      </c>
      <c r="E103" s="168">
        <v>0</v>
      </c>
      <c r="F103" s="263">
        <f t="shared" si="9"/>
        <v>0</v>
      </c>
    </row>
    <row r="104" spans="1:6" x14ac:dyDescent="0.25">
      <c r="A104" s="182">
        <v>65</v>
      </c>
      <c r="B104" s="196" t="s">
        <v>173</v>
      </c>
      <c r="C104" s="182" t="s">
        <v>17</v>
      </c>
      <c r="D104" s="168">
        <v>0</v>
      </c>
      <c r="E104" s="168">
        <v>0</v>
      </c>
      <c r="F104" s="263">
        <v>0</v>
      </c>
    </row>
    <row r="105" spans="1:6" x14ac:dyDescent="0.25">
      <c r="A105" s="182"/>
      <c r="B105" s="196" t="s">
        <v>81</v>
      </c>
      <c r="C105" s="182" t="s">
        <v>17</v>
      </c>
      <c r="D105" s="168">
        <v>0</v>
      </c>
      <c r="E105" s="168">
        <v>0</v>
      </c>
      <c r="F105" s="263">
        <v>0</v>
      </c>
    </row>
    <row r="106" spans="1:6" ht="27" customHeight="1" x14ac:dyDescent="0.25">
      <c r="A106" s="182">
        <v>66</v>
      </c>
      <c r="B106" s="196" t="s">
        <v>67</v>
      </c>
      <c r="C106" s="182" t="s">
        <v>17</v>
      </c>
      <c r="D106" s="168">
        <v>0</v>
      </c>
      <c r="E106" s="168">
        <v>0</v>
      </c>
      <c r="F106" s="263">
        <v>0</v>
      </c>
    </row>
    <row r="107" spans="1:6" ht="23.25" customHeight="1" x14ac:dyDescent="0.25">
      <c r="A107" s="182">
        <v>67</v>
      </c>
      <c r="B107" s="196" t="s">
        <v>73</v>
      </c>
      <c r="C107" s="182" t="s">
        <v>17</v>
      </c>
      <c r="D107" s="168">
        <v>93</v>
      </c>
      <c r="E107" s="168">
        <v>101</v>
      </c>
      <c r="F107" s="263">
        <f t="shared" si="9"/>
        <v>108.6021505376344</v>
      </c>
    </row>
    <row r="108" spans="1:6" ht="23.25" customHeight="1" x14ac:dyDescent="0.25">
      <c r="A108" s="182">
        <v>68</v>
      </c>
      <c r="B108" s="196" t="s">
        <v>253</v>
      </c>
      <c r="C108" s="182" t="s">
        <v>17</v>
      </c>
      <c r="D108" s="168">
        <v>55</v>
      </c>
      <c r="E108" s="168">
        <v>6235.7</v>
      </c>
      <c r="F108" s="263" t="s">
        <v>274</v>
      </c>
    </row>
    <row r="109" spans="1:6" ht="39.75" customHeight="1" x14ac:dyDescent="0.25">
      <c r="A109" s="182">
        <v>69</v>
      </c>
      <c r="B109" s="196" t="s">
        <v>190</v>
      </c>
      <c r="C109" s="182" t="s">
        <v>17</v>
      </c>
      <c r="D109" s="168">
        <v>0</v>
      </c>
      <c r="E109" s="168">
        <v>59</v>
      </c>
      <c r="F109" s="263">
        <v>0</v>
      </c>
    </row>
    <row r="110" spans="1:6" ht="39.75" customHeight="1" x14ac:dyDescent="0.25">
      <c r="A110" s="185">
        <v>70</v>
      </c>
      <c r="B110" s="196" t="s">
        <v>79</v>
      </c>
      <c r="C110" s="182" t="s">
        <v>17</v>
      </c>
      <c r="D110" s="168">
        <v>50950</v>
      </c>
      <c r="E110" s="168">
        <v>37854</v>
      </c>
      <c r="F110" s="263">
        <f t="shared" si="9"/>
        <v>74.296368989205106</v>
      </c>
    </row>
    <row r="111" spans="1:6" ht="23.25" customHeight="1" x14ac:dyDescent="0.25">
      <c r="A111" s="185">
        <v>71</v>
      </c>
      <c r="B111" s="196" t="s">
        <v>100</v>
      </c>
      <c r="C111" s="183" t="s">
        <v>12</v>
      </c>
      <c r="D111" s="214">
        <v>0.41589999999999999</v>
      </c>
      <c r="E111" s="214">
        <v>0.41839999999999999</v>
      </c>
      <c r="F111" s="263">
        <f t="shared" si="9"/>
        <v>100.60110603510459</v>
      </c>
    </row>
    <row r="112" spans="1:6" ht="23.25" customHeight="1" x14ac:dyDescent="0.25">
      <c r="A112" s="264"/>
      <c r="B112" s="265"/>
      <c r="C112" s="266"/>
      <c r="D112" s="267"/>
      <c r="E112" s="267"/>
      <c r="F112" s="268"/>
    </row>
    <row r="113" spans="1:11" ht="47.25" x14ac:dyDescent="0.25">
      <c r="A113" s="195" t="s">
        <v>3</v>
      </c>
      <c r="B113" s="195" t="s">
        <v>4</v>
      </c>
      <c r="C113" s="119" t="s">
        <v>5</v>
      </c>
      <c r="D113" s="201" t="s">
        <v>261</v>
      </c>
      <c r="E113" s="201" t="s">
        <v>266</v>
      </c>
      <c r="F113" s="255" t="s">
        <v>265</v>
      </c>
    </row>
    <row r="114" spans="1:11" ht="33" customHeight="1" x14ac:dyDescent="0.25">
      <c r="A114" s="279" t="s">
        <v>144</v>
      </c>
      <c r="B114" s="280"/>
      <c r="C114" s="280"/>
      <c r="D114" s="280"/>
      <c r="E114" s="280"/>
      <c r="F114" s="296"/>
    </row>
    <row r="115" spans="1:11" ht="21.75" customHeight="1" x14ac:dyDescent="0.25">
      <c r="A115" s="232">
        <v>72</v>
      </c>
      <c r="B115" s="233" t="s">
        <v>121</v>
      </c>
      <c r="C115" s="182" t="s">
        <v>51</v>
      </c>
      <c r="D115" s="182">
        <v>1525</v>
      </c>
      <c r="E115" s="271">
        <v>1515</v>
      </c>
      <c r="F115" s="272">
        <v>99.344262295081961</v>
      </c>
    </row>
    <row r="116" spans="1:11" ht="30" customHeight="1" x14ac:dyDescent="0.25">
      <c r="A116" s="232">
        <v>73</v>
      </c>
      <c r="B116" s="233" t="s">
        <v>122</v>
      </c>
      <c r="C116" s="182" t="s">
        <v>51</v>
      </c>
      <c r="D116" s="182">
        <v>27</v>
      </c>
      <c r="E116" s="271">
        <v>33</v>
      </c>
      <c r="F116" s="272">
        <v>122.22222222222223</v>
      </c>
    </row>
    <row r="117" spans="1:11" ht="29.25" customHeight="1" x14ac:dyDescent="0.25">
      <c r="A117" s="182">
        <v>74</v>
      </c>
      <c r="B117" s="233" t="s">
        <v>105</v>
      </c>
      <c r="C117" s="182" t="s">
        <v>51</v>
      </c>
      <c r="D117" s="176">
        <v>463</v>
      </c>
      <c r="E117" s="273">
        <v>420</v>
      </c>
      <c r="F117" s="272">
        <v>90.712742980561558</v>
      </c>
    </row>
    <row r="118" spans="1:11" ht="37.5" customHeight="1" x14ac:dyDescent="0.3">
      <c r="A118" s="232">
        <v>75</v>
      </c>
      <c r="B118" s="233" t="s">
        <v>106</v>
      </c>
      <c r="C118" s="182" t="s">
        <v>51</v>
      </c>
      <c r="D118" s="176">
        <v>0</v>
      </c>
      <c r="E118" s="273">
        <v>0</v>
      </c>
      <c r="F118" s="272">
        <v>0</v>
      </c>
      <c r="I118" s="93"/>
      <c r="J118" s="94"/>
      <c r="K118" s="95"/>
    </row>
    <row r="119" spans="1:11" ht="49.5" customHeight="1" x14ac:dyDescent="0.3">
      <c r="A119" s="232">
        <v>76</v>
      </c>
      <c r="B119" s="233" t="s">
        <v>127</v>
      </c>
      <c r="C119" s="182" t="s">
        <v>51</v>
      </c>
      <c r="D119" s="182">
        <v>53</v>
      </c>
      <c r="E119" s="271">
        <v>50</v>
      </c>
      <c r="F119" s="272">
        <v>94.339622641509436</v>
      </c>
      <c r="I119" s="96"/>
      <c r="J119" s="95"/>
      <c r="K119" s="97"/>
    </row>
    <row r="120" spans="1:11" ht="50.25" customHeight="1" x14ac:dyDescent="0.3">
      <c r="A120" s="182">
        <v>77</v>
      </c>
      <c r="B120" s="233" t="s">
        <v>254</v>
      </c>
      <c r="C120" s="182" t="s">
        <v>16</v>
      </c>
      <c r="D120" s="182">
        <v>10793</v>
      </c>
      <c r="E120" s="271">
        <v>13724</v>
      </c>
      <c r="F120" s="272">
        <v>127.15649031779857</v>
      </c>
      <c r="I120" s="93"/>
      <c r="J120" s="32"/>
      <c r="K120" s="97"/>
    </row>
    <row r="121" spans="1:11" ht="50.25" customHeight="1" x14ac:dyDescent="0.3">
      <c r="A121" s="232">
        <v>78</v>
      </c>
      <c r="B121" s="233" t="s">
        <v>255</v>
      </c>
      <c r="C121" s="182" t="s">
        <v>16</v>
      </c>
      <c r="D121" s="182">
        <v>11397</v>
      </c>
      <c r="E121" s="271">
        <v>14020</v>
      </c>
      <c r="F121" s="272">
        <v>123.01482846363078</v>
      </c>
      <c r="I121" s="93"/>
      <c r="J121" s="32"/>
      <c r="K121" s="97"/>
    </row>
    <row r="122" spans="1:11" ht="72" customHeight="1" x14ac:dyDescent="0.3">
      <c r="A122" s="232">
        <v>79</v>
      </c>
      <c r="B122" s="233" t="s">
        <v>256</v>
      </c>
      <c r="C122" s="182" t="s">
        <v>16</v>
      </c>
      <c r="D122" s="182">
        <v>11020</v>
      </c>
      <c r="E122" s="271">
        <v>13607</v>
      </c>
      <c r="F122" s="272">
        <v>123.47549909255898</v>
      </c>
      <c r="I122" s="93"/>
      <c r="J122" s="32"/>
      <c r="K122" s="97"/>
    </row>
    <row r="123" spans="1:11" ht="80.25" customHeight="1" x14ac:dyDescent="0.25">
      <c r="A123" s="232">
        <v>80</v>
      </c>
      <c r="B123" s="233" t="s">
        <v>257</v>
      </c>
      <c r="C123" s="182" t="s">
        <v>16</v>
      </c>
      <c r="D123" s="182">
        <v>11199</v>
      </c>
      <c r="E123" s="271">
        <v>13920</v>
      </c>
      <c r="F123" s="272">
        <v>124.29681221537638</v>
      </c>
    </row>
    <row r="124" spans="1:11" ht="30.75" customHeight="1" x14ac:dyDescent="0.25">
      <c r="A124" s="232">
        <v>81</v>
      </c>
      <c r="B124" s="233" t="s">
        <v>108</v>
      </c>
      <c r="C124" s="182" t="s">
        <v>16</v>
      </c>
      <c r="D124" s="182">
        <v>12544</v>
      </c>
      <c r="E124" s="271">
        <v>17204</v>
      </c>
      <c r="F124" s="272">
        <v>137.14923469387756</v>
      </c>
    </row>
    <row r="125" spans="1:11" ht="31.5" x14ac:dyDescent="0.25">
      <c r="A125" s="184">
        <v>82</v>
      </c>
      <c r="B125" s="234" t="s">
        <v>109</v>
      </c>
      <c r="C125" s="184" t="s">
        <v>12</v>
      </c>
      <c r="D125" s="215">
        <v>100</v>
      </c>
      <c r="E125" s="274">
        <v>100</v>
      </c>
      <c r="F125" s="272">
        <v>100</v>
      </c>
    </row>
    <row r="126" spans="1:11" ht="63" x14ac:dyDescent="0.25">
      <c r="A126" s="184">
        <v>83</v>
      </c>
      <c r="B126" s="234" t="s">
        <v>124</v>
      </c>
      <c r="C126" s="184" t="s">
        <v>12</v>
      </c>
      <c r="D126" s="216">
        <v>59</v>
      </c>
      <c r="E126" s="275">
        <v>59</v>
      </c>
      <c r="F126" s="272">
        <v>100</v>
      </c>
    </row>
    <row r="127" spans="1:11" ht="31.5" x14ac:dyDescent="0.25">
      <c r="A127" s="176">
        <v>84</v>
      </c>
      <c r="B127" s="233" t="s">
        <v>125</v>
      </c>
      <c r="C127" s="185" t="s">
        <v>16</v>
      </c>
      <c r="D127" s="185">
        <v>65.489999999999995</v>
      </c>
      <c r="E127" s="276">
        <v>71.08</v>
      </c>
      <c r="F127" s="272">
        <v>108.53565429836617</v>
      </c>
    </row>
    <row r="128" spans="1:11" ht="31.5" x14ac:dyDescent="0.25">
      <c r="A128" s="184">
        <v>85</v>
      </c>
      <c r="B128" s="233" t="s">
        <v>126</v>
      </c>
      <c r="C128" s="185" t="s">
        <v>16</v>
      </c>
      <c r="D128" s="185">
        <v>82.08</v>
      </c>
      <c r="E128" s="276">
        <v>84.7</v>
      </c>
      <c r="F128" s="272">
        <v>103.19200779727096</v>
      </c>
    </row>
    <row r="129" spans="1:6" ht="47.25" x14ac:dyDescent="0.25">
      <c r="A129" s="176">
        <v>86</v>
      </c>
      <c r="B129" s="186" t="s">
        <v>128</v>
      </c>
      <c r="C129" s="185" t="s">
        <v>16</v>
      </c>
      <c r="D129" s="216">
        <v>42731</v>
      </c>
      <c r="E129" s="275">
        <v>49919</v>
      </c>
      <c r="F129" s="272">
        <v>116.82151131497039</v>
      </c>
    </row>
    <row r="130" spans="1:6" ht="47.25" x14ac:dyDescent="0.25">
      <c r="A130" s="184">
        <v>87</v>
      </c>
      <c r="B130" s="186" t="s">
        <v>129</v>
      </c>
      <c r="C130" s="185" t="s">
        <v>16</v>
      </c>
      <c r="D130" s="216">
        <v>37910</v>
      </c>
      <c r="E130" s="275">
        <v>41803</v>
      </c>
      <c r="F130" s="272">
        <v>110.26905829596413</v>
      </c>
    </row>
    <row r="131" spans="1:6" ht="47.25" x14ac:dyDescent="0.25">
      <c r="A131" s="176">
        <v>88</v>
      </c>
      <c r="B131" s="186" t="s">
        <v>130</v>
      </c>
      <c r="C131" s="185" t="s">
        <v>16</v>
      </c>
      <c r="D131" s="216">
        <v>40341</v>
      </c>
      <c r="E131" s="275">
        <v>44759</v>
      </c>
      <c r="F131" s="272">
        <v>110.95163729208498</v>
      </c>
    </row>
    <row r="132" spans="1:6" x14ac:dyDescent="0.25">
      <c r="A132" s="184">
        <v>89</v>
      </c>
      <c r="B132" s="197" t="s">
        <v>110</v>
      </c>
      <c r="C132" s="186"/>
      <c r="D132" s="217"/>
      <c r="E132" s="217"/>
      <c r="F132" s="272"/>
    </row>
    <row r="133" spans="1:6" x14ac:dyDescent="0.25">
      <c r="A133" s="173">
        <v>90</v>
      </c>
      <c r="B133" s="197" t="s">
        <v>112</v>
      </c>
      <c r="C133" s="168" t="s">
        <v>16</v>
      </c>
      <c r="D133" s="176">
        <v>41839</v>
      </c>
      <c r="E133" s="176">
        <v>47361</v>
      </c>
      <c r="F133" s="272">
        <f t="shared" ref="F133:F134" si="10">E133*100/D133</f>
        <v>113.1982121943641</v>
      </c>
    </row>
    <row r="134" spans="1:6" x14ac:dyDescent="0.25">
      <c r="A134" s="221">
        <v>91</v>
      </c>
      <c r="B134" s="198" t="s">
        <v>111</v>
      </c>
      <c r="C134" s="168" t="s">
        <v>16</v>
      </c>
      <c r="D134" s="176">
        <v>42108</v>
      </c>
      <c r="E134" s="176">
        <v>48135</v>
      </c>
      <c r="F134" s="272">
        <f t="shared" si="10"/>
        <v>114.31319464234825</v>
      </c>
    </row>
  </sheetData>
  <mergeCells count="11">
    <mergeCell ref="A114:F114"/>
    <mergeCell ref="A88:F88"/>
    <mergeCell ref="A79:F79"/>
    <mergeCell ref="A67:F67"/>
    <mergeCell ref="A43:F43"/>
    <mergeCell ref="B33:C33"/>
    <mergeCell ref="A1:F1"/>
    <mergeCell ref="A2:F2"/>
    <mergeCell ref="A3:F3"/>
    <mergeCell ref="A4:F4"/>
    <mergeCell ref="A26:F26"/>
  </mergeCells>
  <pageMargins left="1.07" right="0.12" top="0.19" bottom="0.19" header="0.16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9 месяцев</vt:lpstr>
      <vt:lpstr>9 месяцев 2019</vt:lpstr>
      <vt:lpstr>9 месяцев2020</vt:lpstr>
      <vt:lpstr>9 МЕСЯЦЕВ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</dc:creator>
  <cp:lastModifiedBy>Царева Ксения Вячеславовна</cp:lastModifiedBy>
  <cp:lastPrinted>2023-11-30T11:29:20Z</cp:lastPrinted>
  <dcterms:created xsi:type="dcterms:W3CDTF">2017-07-11T11:19:44Z</dcterms:created>
  <dcterms:modified xsi:type="dcterms:W3CDTF">2024-12-10T07:03:56Z</dcterms:modified>
</cp:coreProperties>
</file>