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arevaKV\Desktop\"/>
    </mc:Choice>
  </mc:AlternateContent>
  <xr:revisionPtr revIDLastSave="0" documentId="8_{AC906005-E1BB-44B0-ABE0-E54B645906AE}" xr6:coauthVersionLast="38" xr6:coauthVersionMax="38" xr10:uidLastSave="{00000000-0000-0000-0000-000000000000}"/>
  <bookViews>
    <workbookView xWindow="0" yWindow="0" windowWidth="28800" windowHeight="12225" xr2:uid="{FBA8C366-0465-4700-8DD7-B61E8578C536}"/>
  </bookViews>
  <sheets>
    <sheet name="2024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7" i="1" l="1"/>
  <c r="F186" i="1"/>
  <c r="F185" i="1"/>
  <c r="F184" i="1"/>
  <c r="F183" i="1"/>
  <c r="F181" i="1"/>
  <c r="F180" i="1"/>
  <c r="F179" i="1"/>
  <c r="F178" i="1"/>
  <c r="F177" i="1"/>
  <c r="F157" i="1"/>
  <c r="F156" i="1"/>
  <c r="F155" i="1"/>
  <c r="F153" i="1"/>
  <c r="F152" i="1"/>
  <c r="F149" i="1"/>
  <c r="F148" i="1"/>
  <c r="F147" i="1"/>
  <c r="F146" i="1"/>
  <c r="F144" i="1"/>
  <c r="F143" i="1"/>
  <c r="D142" i="1"/>
  <c r="F142" i="1" s="1"/>
  <c r="F141" i="1"/>
  <c r="D141" i="1"/>
  <c r="D140" i="1"/>
  <c r="F140" i="1" s="1"/>
  <c r="F139" i="1"/>
  <c r="D139" i="1"/>
  <c r="F138" i="1"/>
  <c r="F137" i="1"/>
  <c r="F135" i="1"/>
  <c r="F134" i="1"/>
  <c r="F132" i="1"/>
  <c r="F131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E112" i="1"/>
  <c r="F112" i="1" s="1"/>
  <c r="F110" i="1"/>
  <c r="F109" i="1"/>
  <c r="F108" i="1"/>
  <c r="F107" i="1"/>
  <c r="F103" i="1"/>
  <c r="F102" i="1"/>
  <c r="F101" i="1"/>
  <c r="F100" i="1"/>
  <c r="F99" i="1"/>
  <c r="F98" i="1"/>
  <c r="F96" i="1"/>
  <c r="F95" i="1"/>
  <c r="F94" i="1"/>
  <c r="F93" i="1"/>
  <c r="F92" i="1"/>
  <c r="F91" i="1"/>
  <c r="F90" i="1"/>
  <c r="F89" i="1"/>
  <c r="F88" i="1"/>
  <c r="F87" i="1"/>
  <c r="F85" i="1"/>
  <c r="F84" i="1"/>
  <c r="F83" i="1"/>
  <c r="F82" i="1"/>
  <c r="F79" i="1"/>
  <c r="F78" i="1"/>
  <c r="F77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7" i="1"/>
  <c r="F56" i="1"/>
  <c r="F55" i="1"/>
  <c r="F54" i="1"/>
  <c r="F53" i="1"/>
  <c r="F52" i="1"/>
  <c r="F47" i="1"/>
  <c r="F46" i="1"/>
  <c r="F45" i="1"/>
  <c r="F44" i="1"/>
  <c r="F43" i="1"/>
  <c r="F41" i="1"/>
  <c r="F40" i="1"/>
  <c r="F39" i="1"/>
  <c r="F38" i="1"/>
  <c r="F37" i="1"/>
  <c r="F36" i="1"/>
  <c r="F35" i="1"/>
  <c r="F34" i="1"/>
  <c r="F33" i="1"/>
  <c r="F28" i="1"/>
  <c r="F27" i="1"/>
  <c r="F26" i="1"/>
  <c r="F24" i="1"/>
  <c r="D22" i="1"/>
  <c r="F22" i="1" s="1"/>
  <c r="F21" i="1"/>
  <c r="F20" i="1"/>
  <c r="D20" i="1"/>
  <c r="D19" i="1"/>
  <c r="F19" i="1" s="1"/>
  <c r="F18" i="1"/>
  <c r="F17" i="1"/>
  <c r="F16" i="1"/>
  <c r="F15" i="1"/>
  <c r="F14" i="1"/>
  <c r="D13" i="1"/>
  <c r="F13" i="1" s="1"/>
  <c r="F12" i="1"/>
  <c r="F11" i="1"/>
  <c r="F9" i="1"/>
  <c r="F8" i="1"/>
  <c r="F7" i="1"/>
  <c r="F6" i="1"/>
</calcChain>
</file>

<file path=xl/sharedStrings.xml><?xml version="1.0" encoding="utf-8"?>
<sst xmlns="http://schemas.openxmlformats.org/spreadsheetml/2006/main" count="440" uniqueCount="266">
  <si>
    <t xml:space="preserve">          ОСНОВНЫЕ  ПОКАЗАТЕЛИ</t>
  </si>
  <si>
    <t xml:space="preserve">         СОЦИАЛЬНО-ЭКОНОМИЧЕСКОГО РАЗВИТИЯ</t>
  </si>
  <si>
    <t xml:space="preserve">             СТАНОВЛЯНСКОГО  МУНИЦИПАЛЬНОГО  ОКРУГА</t>
  </si>
  <si>
    <t xml:space="preserve">     за  2024 год</t>
  </si>
  <si>
    <t>№ п/п</t>
  </si>
  <si>
    <t>Наименование показателей</t>
  </si>
  <si>
    <t>Ед.изм.</t>
  </si>
  <si>
    <t>2023 год</t>
  </si>
  <si>
    <t>2024 год</t>
  </si>
  <si>
    <t>2024 г в % к 2023 г</t>
  </si>
  <si>
    <t xml:space="preserve">Отгружено товаров собственного производства, выполнено работ и услуг по крупным и средним предприятиям (статистика) </t>
  </si>
  <si>
    <t>млн. руб</t>
  </si>
  <si>
    <t>1.2</t>
  </si>
  <si>
    <t xml:space="preserve">Отгружено товаров собственного производства, выполнено работ и услуг по крупным и средним предприятиям на душу населения (статистика) </t>
  </si>
  <si>
    <t>тыс. руб</t>
  </si>
  <si>
    <t>Оборот организаций всех видов экономической деятельности по крупным и  средним предприятиям (статистика)</t>
  </si>
  <si>
    <t>Оборот розничной торговли по крупным и средним предприятиям (статистика)</t>
  </si>
  <si>
    <t>млн.руб.</t>
  </si>
  <si>
    <t>ПОТРЕБИТЕЛЬСКИЙ РЫНОК</t>
  </si>
  <si>
    <t>Розничный товарооборот, всего</t>
  </si>
  <si>
    <t>4.1</t>
  </si>
  <si>
    <t xml:space="preserve">    -  в т.ч. РайПо</t>
  </si>
  <si>
    <t>Удельный вес РайПо в общем объеме товарооборота</t>
  </si>
  <si>
    <t>%</t>
  </si>
  <si>
    <t>Оборот общественного питания</t>
  </si>
  <si>
    <t>6.1</t>
  </si>
  <si>
    <t>Розничный товарооборот и общест. питание</t>
  </si>
  <si>
    <t>Индекс потребительских цен</t>
  </si>
  <si>
    <t>Темп роста розничного товарооборота и общепита  в сопоставимых ценах</t>
  </si>
  <si>
    <t>Продано товаров на душу населения</t>
  </si>
  <si>
    <t>руб.</t>
  </si>
  <si>
    <t>10.1</t>
  </si>
  <si>
    <t>Оказано бытовых услуг</t>
  </si>
  <si>
    <t>тыс.руб.</t>
  </si>
  <si>
    <t>Оказано бытовых услуг на душу населения</t>
  </si>
  <si>
    <t>ПРОМЫШЛЕННОСТЬ</t>
  </si>
  <si>
    <t>Объем отгруженной промышленной продукции</t>
  </si>
  <si>
    <t>13.1</t>
  </si>
  <si>
    <t xml:space="preserve">ООО "Становлянский маслодельный завод" </t>
  </si>
  <si>
    <t>13.2</t>
  </si>
  <si>
    <t>ИП глава КФХ Букарев А.А.</t>
  </si>
  <si>
    <t>13.5</t>
  </si>
  <si>
    <t>СССППК "Русь"</t>
  </si>
  <si>
    <t>13.6</t>
  </si>
  <si>
    <t>СССППК "Люлекс"</t>
  </si>
  <si>
    <t>Произведено в натуральном выражении (ООО "Становлянский маслодельный завод")</t>
  </si>
  <si>
    <t>14.1</t>
  </si>
  <si>
    <t xml:space="preserve">    -  масло животное</t>
  </si>
  <si>
    <t>тонн</t>
  </si>
  <si>
    <t>МУНИЦИПАЛЬНЫЕ ЗАКУПКИ</t>
  </si>
  <si>
    <t>15</t>
  </si>
  <si>
    <t>Всего заключено контрактов и договоров:</t>
  </si>
  <si>
    <t>млн. руб.</t>
  </si>
  <si>
    <t>15.1</t>
  </si>
  <si>
    <t>Электронный аукцион</t>
  </si>
  <si>
    <t>15.2</t>
  </si>
  <si>
    <t>У единственного поставщика                                               (монополисты и по п.4, 5)</t>
  </si>
  <si>
    <t>16</t>
  </si>
  <si>
    <t>Структура размещения муниципального заказа по способам закупки от общего объема закупки, в т.ч.</t>
  </si>
  <si>
    <t>16.1</t>
  </si>
  <si>
    <t>Электронные аукционы</t>
  </si>
  <si>
    <t>16.2</t>
  </si>
  <si>
    <t xml:space="preserve">У единственного поставщика </t>
  </si>
  <si>
    <t>17</t>
  </si>
  <si>
    <t>Стоимость заключенных контрактов с СМП и СОНКО</t>
  </si>
  <si>
    <t>17,1</t>
  </si>
  <si>
    <t>Доля закупок у СМП (в стоимостном выражении от конкурентных закупок)</t>
  </si>
  <si>
    <t>18</t>
  </si>
  <si>
    <t>Экономия от размещения  мун. заказа</t>
  </si>
  <si>
    <t xml:space="preserve"> млн. руб.</t>
  </si>
  <si>
    <t>СТРОИТЕЛЬСТВО  И ИНВЕСТИЦИИ</t>
  </si>
  <si>
    <t>19</t>
  </si>
  <si>
    <t>Инвестиции в основной капитал</t>
  </si>
  <si>
    <t>19.1</t>
  </si>
  <si>
    <t>в т.ч. инвестиции в малый бизнес</t>
  </si>
  <si>
    <t>19.2</t>
  </si>
  <si>
    <t xml:space="preserve">Инвестиции на душу населения </t>
  </si>
  <si>
    <t>тыс. руб.</t>
  </si>
  <si>
    <t>Введено жилых домов</t>
  </si>
  <si>
    <t>м ²</t>
  </si>
  <si>
    <t>20.1</t>
  </si>
  <si>
    <t>Ввод жилья  на 1 жителя</t>
  </si>
  <si>
    <t>УРОВЕНЬ ЖИЗНИ</t>
  </si>
  <si>
    <t>Задолженность по заработной плате</t>
  </si>
  <si>
    <t>21.1</t>
  </si>
  <si>
    <t xml:space="preserve">Среднемесячная заработная плата по крупным и средним предприятиям </t>
  </si>
  <si>
    <t>21.2</t>
  </si>
  <si>
    <t xml:space="preserve">Среднесписочная численность по крупным и средним предприятиям </t>
  </si>
  <si>
    <t>чел.</t>
  </si>
  <si>
    <t>Уровень зарегистрированной безработицы</t>
  </si>
  <si>
    <t>Численность безработных граждан</t>
  </si>
  <si>
    <t>Количество пенсионеров</t>
  </si>
  <si>
    <t>Средний размер начисленной пенсии</t>
  </si>
  <si>
    <t xml:space="preserve">СЕЛЬСКОЕ ХОЗЯЙСТВО </t>
  </si>
  <si>
    <t>Всего действующих сельхозпредприятий на территории района с обособленными подразделениями и КФХ :</t>
  </si>
  <si>
    <t>ед.</t>
  </si>
  <si>
    <t>24.1</t>
  </si>
  <si>
    <t xml:space="preserve"> - сельхозпредприятия</t>
  </si>
  <si>
    <t>ед</t>
  </si>
  <si>
    <t>24.2</t>
  </si>
  <si>
    <t xml:space="preserve"> - обособленные подразделения (далее - ОП)</t>
  </si>
  <si>
    <t>24.3</t>
  </si>
  <si>
    <t xml:space="preserve"> -  КФХ </t>
  </si>
  <si>
    <t xml:space="preserve">Количество  прибыльных </t>
  </si>
  <si>
    <t>25.1</t>
  </si>
  <si>
    <t>25.2</t>
  </si>
  <si>
    <t xml:space="preserve">Доля прибыльных сельхозпредприятий и КФХ (без ОП) </t>
  </si>
  <si>
    <t>26.1</t>
  </si>
  <si>
    <t>26.2</t>
  </si>
  <si>
    <t xml:space="preserve">Ожидаемый финансовый результат по сельхозпредприятиям и КФХ (без ОП)          </t>
  </si>
  <si>
    <t>27.1</t>
  </si>
  <si>
    <t>27.2</t>
  </si>
  <si>
    <r>
      <t xml:space="preserve">Посевная площадь с/х культур по сельхозпредприятиям и КФХ, ОП </t>
    </r>
    <r>
      <rPr>
        <sz val="12"/>
        <rFont val="Times New Roman"/>
        <family val="1"/>
        <charset val="204"/>
      </rPr>
      <t>(статистика)</t>
    </r>
  </si>
  <si>
    <t>тыс.га</t>
  </si>
  <si>
    <t>28.1</t>
  </si>
  <si>
    <t>в т.ч. зерновых культур с кукурузой</t>
  </si>
  <si>
    <t>28.2</t>
  </si>
  <si>
    <t>сахарная свекла</t>
  </si>
  <si>
    <t>28.3</t>
  </si>
  <si>
    <t>подсолнечник</t>
  </si>
  <si>
    <r>
      <t xml:space="preserve">Валовое производство по с/х предприятиям и КФХ (в весе после доработки) </t>
    </r>
    <r>
      <rPr>
        <sz val="12"/>
        <rFont val="Times New Roman"/>
        <family val="1"/>
        <charset val="204"/>
      </rPr>
      <t>(стат. сборник)</t>
    </r>
    <r>
      <rPr>
        <b/>
        <sz val="12"/>
        <rFont val="Times New Roman"/>
        <family val="1"/>
        <charset val="204"/>
      </rPr>
      <t>:</t>
    </r>
  </si>
  <si>
    <t>29.1</t>
  </si>
  <si>
    <t xml:space="preserve"> - зерно </t>
  </si>
  <si>
    <t>тыс.тонн</t>
  </si>
  <si>
    <t>29.2</t>
  </si>
  <si>
    <t xml:space="preserve"> - сахарная свекла </t>
  </si>
  <si>
    <t>29.3</t>
  </si>
  <si>
    <t xml:space="preserve"> - подсолнечник </t>
  </si>
  <si>
    <t>Урожайность с/х культур  (с убранной площади) (по сельхозпредприятиям)</t>
  </si>
  <si>
    <t>30.1</t>
  </si>
  <si>
    <t>-зерновых с кукурузой</t>
  </si>
  <si>
    <t>ц/га</t>
  </si>
  <si>
    <t>30.2</t>
  </si>
  <si>
    <t>-сахарной свеклы</t>
  </si>
  <si>
    <t>30.3</t>
  </si>
  <si>
    <t>-подсолнечника</t>
  </si>
  <si>
    <t>31</t>
  </si>
  <si>
    <t>Произведено скота и птицы на убой в живом весе (по статистике)</t>
  </si>
  <si>
    <t>32</t>
  </si>
  <si>
    <t>Производство молока: (статистика МО):</t>
  </si>
  <si>
    <t>32.1</t>
  </si>
  <si>
    <t xml:space="preserve">   -  общественный сектор</t>
  </si>
  <si>
    <t>32.2</t>
  </si>
  <si>
    <t xml:space="preserve">   - надой на 1 фуражную корову</t>
  </si>
  <si>
    <t>кг.</t>
  </si>
  <si>
    <t xml:space="preserve">Поголовье скота в обществ. секторе: КРС </t>
  </si>
  <si>
    <t>гол.</t>
  </si>
  <si>
    <t>33.1</t>
  </si>
  <si>
    <t xml:space="preserve">   - коров</t>
  </si>
  <si>
    <t>33.2</t>
  </si>
  <si>
    <t xml:space="preserve">   - лошадей</t>
  </si>
  <si>
    <t>Получено  телят</t>
  </si>
  <si>
    <t>Получено  телят на 100 коров</t>
  </si>
  <si>
    <t>Падеж КРС</t>
  </si>
  <si>
    <t>Среднесуточный привес КРС всех групп</t>
  </si>
  <si>
    <t>гр.</t>
  </si>
  <si>
    <t>Поголовье скота у населения: КРС всего</t>
  </si>
  <si>
    <t>МАЛЫЙ БИЗНЕС</t>
  </si>
  <si>
    <t>Количество субъектов малого и среднего бизнеса, всего ( по реестру)</t>
  </si>
  <si>
    <t>39.1</t>
  </si>
  <si>
    <t>в т.ч. индивидуальные предприниматели</t>
  </si>
  <si>
    <t>39.2</t>
  </si>
  <si>
    <t>в т.ч. малые и средние предприятия</t>
  </si>
  <si>
    <t>Количесто субъектов малого бизнеса на 1000 жителей( по реестру)</t>
  </si>
  <si>
    <t xml:space="preserve">Количество  вновь созданных субъектов малого предпринимательства, всего </t>
  </si>
  <si>
    <t>Количество закрывшихся, всего</t>
  </si>
  <si>
    <t>Создано рабочих мест ( в том числе в малом бизнесе)</t>
  </si>
  <si>
    <t>186/138</t>
  </si>
  <si>
    <t>195/108</t>
  </si>
  <si>
    <t>44</t>
  </si>
  <si>
    <t>Займы в Фонде поддержки малого и среднего предпринимательства</t>
  </si>
  <si>
    <t>Кол-во/млн.р</t>
  </si>
  <si>
    <t>6/12,765</t>
  </si>
  <si>
    <t>10/14,637</t>
  </si>
  <si>
    <t xml:space="preserve"> </t>
  </si>
  <si>
    <t>КООПЕРАЦИЯ</t>
  </si>
  <si>
    <t>Число кооперативов:</t>
  </si>
  <si>
    <t>кол-во</t>
  </si>
  <si>
    <t>45.1</t>
  </si>
  <si>
    <t>кредитных</t>
  </si>
  <si>
    <t>45.2</t>
  </si>
  <si>
    <t>снабженческо-сбытовых</t>
  </si>
  <si>
    <t>45.3</t>
  </si>
  <si>
    <t xml:space="preserve">перерабатывающих </t>
  </si>
  <si>
    <t>Число членов кооперативов ЛПХ, всего</t>
  </si>
  <si>
    <t>46.1</t>
  </si>
  <si>
    <t>в.т.ч. кредитных</t>
  </si>
  <si>
    <t>46.2</t>
  </si>
  <si>
    <t>в т.ч. сельскохозяйственных</t>
  </si>
  <si>
    <t>Объём предоставленных займов ЛПХ</t>
  </si>
  <si>
    <t>Заключено договоров личных сбережений</t>
  </si>
  <si>
    <t>48.1</t>
  </si>
  <si>
    <t>на сумму</t>
  </si>
  <si>
    <t>Закуплено с/х продукции для реализации, всего</t>
  </si>
  <si>
    <t>49.1</t>
  </si>
  <si>
    <t>Закуплено с/х продукции от  ЛПХ</t>
  </si>
  <si>
    <t>49.2</t>
  </si>
  <si>
    <t>Реализовано</t>
  </si>
  <si>
    <t>49.3</t>
  </si>
  <si>
    <t>Выплачено ЛПХ</t>
  </si>
  <si>
    <t>Закуплено для переработки всего</t>
  </si>
  <si>
    <t>50.1</t>
  </si>
  <si>
    <t>в т.ч. закуплено у ЛПХ для переработки</t>
  </si>
  <si>
    <t>Произведено пищевой продукции</t>
  </si>
  <si>
    <t>Произведено с/х продукции</t>
  </si>
  <si>
    <t>Реализовано с/х продукции</t>
  </si>
  <si>
    <t>Снабженческая деятельность продано</t>
  </si>
  <si>
    <t>Обслуж. кооперативы - оказано услуг</t>
  </si>
  <si>
    <t>Кооператив 2 уровня</t>
  </si>
  <si>
    <t>ФИНАНСЫ</t>
  </si>
  <si>
    <t xml:space="preserve">Доходы </t>
  </si>
  <si>
    <t xml:space="preserve">Расходы </t>
  </si>
  <si>
    <t>Всего поступило налогов в территориальный бюджет</t>
  </si>
  <si>
    <t>Удельный вес поступления налогов от субъектов малого и среднего бизнеса района в территориальный бюджет</t>
  </si>
  <si>
    <t>ДЕМОГРАФИЯ ( по данным ЗАГСА)</t>
  </si>
  <si>
    <t>Родилось</t>
  </si>
  <si>
    <t xml:space="preserve">Умерло </t>
  </si>
  <si>
    <t>Естественная убыль населения</t>
  </si>
  <si>
    <t xml:space="preserve">Рождаемость на 1000 жителей </t>
  </si>
  <si>
    <t xml:space="preserve">Смертность на 1000 жителей </t>
  </si>
  <si>
    <t>Превышение смертности над рождаемостью</t>
  </si>
  <si>
    <r>
      <t xml:space="preserve">Зарегистрировано:       </t>
    </r>
    <r>
      <rPr>
        <i/>
        <sz val="12"/>
        <rFont val="Times New Roman"/>
        <family val="1"/>
        <charset val="204"/>
      </rPr>
      <t>браков</t>
    </r>
  </si>
  <si>
    <t xml:space="preserve">                                 разводов</t>
  </si>
  <si>
    <t>ДЕМОГРАФИЯ ( по данным статистики)</t>
  </si>
  <si>
    <t xml:space="preserve">Численность населения  (на нач.года)                                       </t>
  </si>
  <si>
    <t xml:space="preserve">Родилось  </t>
  </si>
  <si>
    <t xml:space="preserve">Умерло   </t>
  </si>
  <si>
    <t xml:space="preserve">Естественная убыль населения </t>
  </si>
  <si>
    <t xml:space="preserve">Смертность на 1000 жителей  </t>
  </si>
  <si>
    <t>МИГРАЦИЯ ( по данным статистики)</t>
  </si>
  <si>
    <t xml:space="preserve">Число прибывших </t>
  </si>
  <si>
    <t xml:space="preserve">Число выбывших </t>
  </si>
  <si>
    <t>Миграционный прирост</t>
  </si>
  <si>
    <t>ОБРАЗОВАНИЕ</t>
  </si>
  <si>
    <t>Количество обучающихся (среднегодовое)</t>
  </si>
  <si>
    <t>77.1</t>
  </si>
  <si>
    <t xml:space="preserve">кроме того : количество детей в дошкольной группе при школе </t>
  </si>
  <si>
    <t>Количество детей, посещающие дошкольные образ.учр. (среднегодовое)</t>
  </si>
  <si>
    <t>Кол-во детей, стоящие на очереди в детские сады в возрасте от 0 до 7 лет (стоят на след год)</t>
  </si>
  <si>
    <t>Средняя стоимость содержания 1 ребёнка в школе, в месяц</t>
  </si>
  <si>
    <t>Средняя стоимость содержания 1 ребёнка в школе, в месяц (с учётом детей дошкольной группы)</t>
  </si>
  <si>
    <t>Средняя стоимость содержания 1 ребёнка в ДОУ, в месяц</t>
  </si>
  <si>
    <t>27796,6/20549,0</t>
  </si>
  <si>
    <t>198,1/146,5</t>
  </si>
  <si>
    <t xml:space="preserve">Обеспеченность дошкольными учреждениями </t>
  </si>
  <si>
    <t xml:space="preserve">Стоимость питания 1 дня 2-хразового питания </t>
  </si>
  <si>
    <t>Стоимость питания 1 дня 3-хразового питания (школы/детские сады)</t>
  </si>
  <si>
    <t>91,52/125,87</t>
  </si>
  <si>
    <t>114,5/131,96</t>
  </si>
  <si>
    <r>
      <t xml:space="preserve">Среднемесячная зар. плата педагогических работников общеобр.учр. </t>
    </r>
    <r>
      <rPr>
        <b/>
        <sz val="12"/>
        <rFont val="Times New Roman"/>
        <family val="1"/>
        <charset val="204"/>
      </rPr>
      <t>(план)</t>
    </r>
  </si>
  <si>
    <r>
      <t>Среднемесячная зар. плата педагогических работников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общеобр.учр.</t>
    </r>
    <r>
      <rPr>
        <b/>
        <sz val="12"/>
        <rFont val="Times New Roman"/>
        <family val="1"/>
        <charset val="204"/>
      </rPr>
      <t>(факт)</t>
    </r>
  </si>
  <si>
    <t>Выполнение плана</t>
  </si>
  <si>
    <r>
      <t xml:space="preserve">Среднемесячная заработная плата </t>
    </r>
    <r>
      <rPr>
        <b/>
        <sz val="12"/>
        <rFont val="Times New Roman"/>
        <family val="1"/>
        <charset val="204"/>
      </rPr>
      <t>педагогических</t>
    </r>
    <r>
      <rPr>
        <sz val="12"/>
        <rFont val="Times New Roman"/>
        <family val="1"/>
        <charset val="204"/>
      </rPr>
      <t xml:space="preserve"> работников дошкольных учреждений</t>
    </r>
    <r>
      <rPr>
        <b/>
        <sz val="12"/>
        <rFont val="Times New Roman"/>
        <family val="1"/>
        <charset val="204"/>
      </rPr>
      <t xml:space="preserve"> (план)</t>
    </r>
  </si>
  <si>
    <r>
      <t xml:space="preserve">Среднемесячная заработная плата </t>
    </r>
    <r>
      <rPr>
        <b/>
        <sz val="12"/>
        <rFont val="Times New Roman"/>
        <family val="1"/>
        <charset val="204"/>
      </rPr>
      <t xml:space="preserve">педагогических  </t>
    </r>
    <r>
      <rPr>
        <sz val="12"/>
        <rFont val="Times New Roman"/>
        <family val="1"/>
        <charset val="204"/>
      </rPr>
      <t xml:space="preserve">работников дошкольных учреждений </t>
    </r>
    <r>
      <rPr>
        <b/>
        <sz val="12"/>
        <rFont val="Times New Roman"/>
        <family val="1"/>
        <charset val="204"/>
      </rPr>
      <t>(факт)</t>
    </r>
  </si>
  <si>
    <r>
      <t xml:space="preserve">Среднемесячная заработная плата педагогических работников учреждений дополнительного образования </t>
    </r>
    <r>
      <rPr>
        <b/>
        <sz val="12"/>
        <rFont val="Times New Roman"/>
        <family val="1"/>
        <charset val="204"/>
      </rPr>
      <t>(план)</t>
    </r>
  </si>
  <si>
    <r>
      <t xml:space="preserve">Среднемесячная заработная плата педагогических работников учреждений дополнительного образования </t>
    </r>
    <r>
      <rPr>
        <b/>
        <sz val="12"/>
        <rFont val="Times New Roman"/>
        <family val="1"/>
        <charset val="204"/>
      </rPr>
      <t>(факт)</t>
    </r>
  </si>
  <si>
    <t>Родительская плата за детский сад за 1 ребёнка в месяц</t>
  </si>
  <si>
    <r>
      <t xml:space="preserve">Среднемесячная заработная плата  в учреждениях культуры </t>
    </r>
    <r>
      <rPr>
        <b/>
        <sz val="12"/>
        <rFont val="Times New Roman"/>
        <family val="1"/>
        <charset val="204"/>
      </rPr>
      <t>(план)</t>
    </r>
  </si>
  <si>
    <r>
      <t xml:space="preserve">Среднемесячная заработная плата в учреждениях культуры </t>
    </r>
    <r>
      <rPr>
        <b/>
        <sz val="12"/>
        <rFont val="Times New Roman"/>
        <family val="1"/>
        <charset val="204"/>
      </rPr>
      <t>(факт)</t>
    </r>
  </si>
  <si>
    <t>СОЦИАЛЬНЫЕ КОНТРАКТЫ</t>
  </si>
  <si>
    <t>Заключено социальных контрактов всего, в т.ч.:</t>
  </si>
  <si>
    <t>шт.</t>
  </si>
  <si>
    <t>ИП</t>
  </si>
  <si>
    <t>ЛПХ</t>
  </si>
  <si>
    <t>поиск работы</t>
  </si>
  <si>
    <t>ТЖС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</si>
</sst>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0" fontId="3" fillId="0" borderId="0" xfId="0" applyFont="1"/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" fontId="5" fillId="0" borderId="1" xfId="1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5" fillId="0" borderId="1" xfId="1" applyNumberFormat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5" fillId="0" borderId="1" xfId="1" applyNumberFormat="1" applyFont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5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vertical="center" wrapText="1"/>
    </xf>
    <xf numFmtId="0" fontId="4" fillId="0" borderId="7" xfId="1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0" fontId="5" fillId="0" borderId="4" xfId="1" applyFont="1" applyFill="1" applyBorder="1" applyAlignment="1">
      <alignment vertical="center" wrapText="1"/>
    </xf>
    <xf numFmtId="164" fontId="6" fillId="0" borderId="1" xfId="1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164" fontId="5" fillId="0" borderId="1" xfId="1" applyNumberFormat="1" applyFont="1" applyFill="1" applyBorder="1" applyAlignment="1">
      <alignment vertical="center" wrapText="1"/>
    </xf>
    <xf numFmtId="2" fontId="5" fillId="0" borderId="1" xfId="1" applyNumberFormat="1" applyFont="1" applyFill="1" applyBorder="1" applyAlignment="1">
      <alignment vertical="center" wrapText="1"/>
    </xf>
    <xf numFmtId="2" fontId="5" fillId="0" borderId="1" xfId="1" applyNumberFormat="1" applyFont="1" applyBorder="1" applyAlignment="1">
      <alignment vertical="center" wrapText="1"/>
    </xf>
    <xf numFmtId="49" fontId="5" fillId="0" borderId="0" xfId="1" applyNumberFormat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2" fontId="5" fillId="0" borderId="0" xfId="1" applyNumberFormat="1" applyFont="1" applyFill="1" applyBorder="1" applyAlignment="1">
      <alignment vertical="center" wrapText="1"/>
    </xf>
    <xf numFmtId="1" fontId="5" fillId="0" borderId="0" xfId="1" applyNumberFormat="1" applyFont="1" applyFill="1" applyBorder="1" applyAlignment="1">
      <alignment vertical="center" wrapText="1"/>
    </xf>
    <xf numFmtId="0" fontId="4" fillId="0" borderId="8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49" fontId="5" fillId="2" borderId="1" xfId="1" applyNumberFormat="1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4" fillId="0" borderId="9" xfId="1" applyFont="1" applyFill="1" applyBorder="1" applyAlignment="1">
      <alignment vertical="center" wrapText="1"/>
    </xf>
    <xf numFmtId="49" fontId="4" fillId="0" borderId="4" xfId="1" applyNumberFormat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0" xfId="0" applyNumberFormat="1" applyFont="1" applyFill="1" applyBorder="1" applyAlignment="1" applyProtection="1">
      <alignment vertical="center" wrapText="1"/>
    </xf>
    <xf numFmtId="12" fontId="5" fillId="0" borderId="1" xfId="1" applyNumberFormat="1" applyFont="1" applyFill="1" applyBorder="1" applyAlignment="1">
      <alignment vertical="center" wrapText="1"/>
    </xf>
    <xf numFmtId="16" fontId="5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1" fontId="5" fillId="0" borderId="1" xfId="1" applyNumberFormat="1" applyFont="1" applyBorder="1" applyAlignment="1">
      <alignment vertical="center" wrapText="1"/>
    </xf>
    <xf numFmtId="0" fontId="5" fillId="0" borderId="1" xfId="1" applyNumberFormat="1" applyFont="1" applyBorder="1" applyAlignment="1">
      <alignment vertical="center" wrapText="1"/>
    </xf>
    <xf numFmtId="0" fontId="4" fillId="0" borderId="1" xfId="1" applyNumberFormat="1" applyFont="1" applyBorder="1" applyAlignment="1">
      <alignment vertical="center" wrapText="1"/>
    </xf>
    <xf numFmtId="0" fontId="4" fillId="0" borderId="1" xfId="1" applyNumberFormat="1" applyFont="1" applyFill="1" applyBorder="1" applyAlignment="1">
      <alignment vertical="center" wrapText="1"/>
    </xf>
    <xf numFmtId="0" fontId="5" fillId="0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1" applyFont="1" applyAlignment="1">
      <alignment vertical="center" wrapText="1"/>
    </xf>
    <xf numFmtId="0" fontId="4" fillId="0" borderId="11" xfId="1" applyFont="1" applyFill="1" applyBorder="1" applyAlignment="1">
      <alignment vertical="center" wrapText="1"/>
    </xf>
    <xf numFmtId="0" fontId="4" fillId="0" borderId="12" xfId="1" applyFont="1" applyFill="1" applyBorder="1" applyAlignment="1">
      <alignment vertical="center" wrapText="1"/>
    </xf>
    <xf numFmtId="0" fontId="4" fillId="0" borderId="8" xfId="1" applyFont="1" applyFill="1" applyBorder="1" applyAlignment="1">
      <alignment vertical="center" wrapText="1"/>
    </xf>
    <xf numFmtId="0" fontId="9" fillId="0" borderId="4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5" fillId="0" borderId="13" xfId="1" applyFont="1" applyFill="1" applyBorder="1" applyAlignment="1">
      <alignment vertical="center" wrapText="1"/>
    </xf>
    <xf numFmtId="0" fontId="5" fillId="0" borderId="8" xfId="1" applyFont="1" applyFill="1" applyBorder="1" applyAlignment="1">
      <alignment vertical="center" wrapText="1"/>
    </xf>
    <xf numFmtId="0" fontId="4" fillId="0" borderId="14" xfId="1" applyFont="1" applyFill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13" xfId="1" applyNumberFormat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4" xfId="1" applyNumberFormat="1" applyFont="1" applyBorder="1" applyAlignment="1">
      <alignment vertical="center" wrapText="1"/>
    </xf>
    <xf numFmtId="165" fontId="5" fillId="0" borderId="1" xfId="1" applyNumberFormat="1" applyFont="1" applyFill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11" fillId="0" borderId="0" xfId="1" applyFont="1" applyFill="1" applyAlignment="1">
      <alignment vertical="center" wrapText="1"/>
    </xf>
    <xf numFmtId="0" fontId="11" fillId="0" borderId="0" xfId="1" applyFont="1" applyAlignment="1">
      <alignment wrapText="1"/>
    </xf>
    <xf numFmtId="0" fontId="5" fillId="0" borderId="0" xfId="1" applyFont="1" applyAlignment="1">
      <alignment wrapText="1"/>
    </xf>
  </cellXfs>
  <cellStyles count="3">
    <cellStyle name="Обычный" xfId="0" builtinId="0"/>
    <cellStyle name="Обычный 2" xfId="1" xr:uid="{8F58E3EC-6EF9-488E-ADCC-54F1D1EFB869}"/>
    <cellStyle name="Обычный_12 месяцев  (2) 2" xfId="2" xr:uid="{0F4B49B9-C13C-4879-BF9B-A68BB220A0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71DE7-A83F-4E07-BAA3-23FB11ABD5D8}">
  <dimension ref="A1:K187"/>
  <sheetViews>
    <sheetView tabSelected="1" zoomScale="110" zoomScaleNormal="110" workbookViewId="0">
      <selection activeCell="E43" sqref="E43:E45"/>
    </sheetView>
  </sheetViews>
  <sheetFormatPr defaultRowHeight="18.75" x14ac:dyDescent="0.3"/>
  <cols>
    <col min="1" max="1" width="6.42578125" style="81" customWidth="1"/>
    <col min="2" max="2" width="39.85546875" style="82" customWidth="1"/>
    <col min="3" max="3" width="9.5703125" style="82" customWidth="1"/>
    <col min="4" max="4" width="10.28515625" style="63" customWidth="1"/>
    <col min="5" max="5" width="11.28515625" style="63" customWidth="1"/>
    <col min="6" max="6" width="11.85546875" style="82" customWidth="1"/>
    <col min="7" max="7" width="12.42578125" style="2" bestFit="1" customWidth="1"/>
    <col min="8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</row>
    <row r="2" spans="1:10" x14ac:dyDescent="0.25">
      <c r="A2" s="1" t="s">
        <v>1</v>
      </c>
      <c r="B2" s="1"/>
      <c r="C2" s="1"/>
      <c r="D2" s="1"/>
      <c r="E2" s="1"/>
      <c r="F2" s="1"/>
    </row>
    <row r="3" spans="1:10" x14ac:dyDescent="0.25">
      <c r="A3" s="1" t="s">
        <v>2</v>
      </c>
      <c r="B3" s="1"/>
      <c r="C3" s="1"/>
      <c r="D3" s="1"/>
      <c r="E3" s="1"/>
      <c r="F3" s="1"/>
    </row>
    <row r="4" spans="1:10" x14ac:dyDescent="0.25">
      <c r="A4" s="1" t="s">
        <v>3</v>
      </c>
      <c r="B4" s="1"/>
      <c r="C4" s="1"/>
      <c r="D4" s="1"/>
      <c r="E4" s="1"/>
      <c r="F4" s="1"/>
    </row>
    <row r="5" spans="1:10" ht="41.25" customHeight="1" x14ac:dyDescent="0.25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</row>
    <row r="6" spans="1:10" s="9" customFormat="1" ht="63" x14ac:dyDescent="0.25">
      <c r="A6" s="5">
        <v>1</v>
      </c>
      <c r="B6" s="5" t="s">
        <v>10</v>
      </c>
      <c r="C6" s="5" t="s">
        <v>11</v>
      </c>
      <c r="D6" s="6">
        <v>3137.3</v>
      </c>
      <c r="E6" s="6">
        <v>4756.7</v>
      </c>
      <c r="F6" s="7">
        <f>E6/D6*100</f>
        <v>151.61763299652566</v>
      </c>
      <c r="G6" s="8"/>
      <c r="H6" s="8"/>
      <c r="I6" s="8"/>
      <c r="J6" s="8"/>
    </row>
    <row r="7" spans="1:10" s="9" customFormat="1" ht="72.75" customHeight="1" x14ac:dyDescent="0.25">
      <c r="A7" s="10" t="s">
        <v>12</v>
      </c>
      <c r="B7" s="5" t="s">
        <v>13</v>
      </c>
      <c r="C7" s="5" t="s">
        <v>14</v>
      </c>
      <c r="D7" s="6">
        <v>191.98</v>
      </c>
      <c r="E7" s="6">
        <v>288</v>
      </c>
      <c r="F7" s="7">
        <f t="shared" ref="F7:F9" si="0">E7/D7*100</f>
        <v>150.01562662777371</v>
      </c>
      <c r="G7" s="8"/>
      <c r="H7" s="8"/>
      <c r="I7" s="8"/>
      <c r="J7" s="8"/>
    </row>
    <row r="8" spans="1:10" s="9" customFormat="1" ht="57.75" customHeight="1" x14ac:dyDescent="0.25">
      <c r="A8" s="5">
        <v>2</v>
      </c>
      <c r="B8" s="5" t="s">
        <v>15</v>
      </c>
      <c r="C8" s="5" t="s">
        <v>11</v>
      </c>
      <c r="D8" s="6">
        <v>5472.3</v>
      </c>
      <c r="E8" s="6">
        <v>7648.2</v>
      </c>
      <c r="F8" s="7">
        <f t="shared" si="0"/>
        <v>139.7620744476728</v>
      </c>
      <c r="G8" s="8"/>
      <c r="H8" s="8"/>
      <c r="I8" s="8"/>
      <c r="J8" s="8"/>
    </row>
    <row r="9" spans="1:10" s="9" customFormat="1" ht="47.25" x14ac:dyDescent="0.25">
      <c r="A9" s="5">
        <v>3</v>
      </c>
      <c r="B9" s="5" t="s">
        <v>16</v>
      </c>
      <c r="C9" s="5" t="s">
        <v>17</v>
      </c>
      <c r="D9" s="6">
        <v>2566.9699999999998</v>
      </c>
      <c r="E9" s="6">
        <v>3402.75</v>
      </c>
      <c r="F9" s="7">
        <f t="shared" si="0"/>
        <v>132.55900925994462</v>
      </c>
      <c r="G9" s="8"/>
      <c r="H9" s="8"/>
      <c r="I9" s="8"/>
      <c r="J9" s="8"/>
    </row>
    <row r="10" spans="1:10" s="14" customFormat="1" ht="15.75" x14ac:dyDescent="0.25">
      <c r="A10" s="5"/>
      <c r="B10" s="11" t="s">
        <v>18</v>
      </c>
      <c r="C10" s="12"/>
      <c r="D10" s="12"/>
      <c r="E10" s="12"/>
      <c r="F10" s="7"/>
      <c r="G10" s="13"/>
      <c r="H10" s="13"/>
      <c r="I10" s="13"/>
      <c r="J10" s="13"/>
    </row>
    <row r="11" spans="1:10" s="14" customFormat="1" ht="15.75" x14ac:dyDescent="0.25">
      <c r="A11" s="5">
        <v>4</v>
      </c>
      <c r="B11" s="5" t="s">
        <v>19</v>
      </c>
      <c r="C11" s="5" t="s">
        <v>11</v>
      </c>
      <c r="D11" s="15">
        <v>5632.88</v>
      </c>
      <c r="E11" s="15">
        <v>6367.02</v>
      </c>
      <c r="F11" s="7">
        <f>E11/D11*100</f>
        <v>113.03311982502736</v>
      </c>
      <c r="G11" s="13"/>
      <c r="H11" s="13"/>
      <c r="I11" s="13"/>
      <c r="J11" s="13"/>
    </row>
    <row r="12" spans="1:10" s="14" customFormat="1" ht="15.75" x14ac:dyDescent="0.25">
      <c r="A12" s="10" t="s">
        <v>20</v>
      </c>
      <c r="B12" s="5" t="s">
        <v>21</v>
      </c>
      <c r="C12" s="5" t="s">
        <v>17</v>
      </c>
      <c r="D12" s="15">
        <v>67.069999999999993</v>
      </c>
      <c r="E12" s="15">
        <v>69.97</v>
      </c>
      <c r="F12" s="7">
        <f t="shared" ref="F12:F22" si="1">E12/D12*100</f>
        <v>104.32384076338155</v>
      </c>
      <c r="G12" s="13"/>
      <c r="H12" s="13"/>
      <c r="I12" s="13"/>
      <c r="J12" s="13"/>
    </row>
    <row r="13" spans="1:10" s="14" customFormat="1" ht="31.5" x14ac:dyDescent="0.25">
      <c r="A13" s="5">
        <v>5</v>
      </c>
      <c r="B13" s="5" t="s">
        <v>22</v>
      </c>
      <c r="C13" s="5" t="s">
        <v>23</v>
      </c>
      <c r="D13" s="15">
        <f>D12/D11*100</f>
        <v>1.1906875346181705</v>
      </c>
      <c r="E13" s="15">
        <v>1.1000000000000001</v>
      </c>
      <c r="F13" s="7">
        <f t="shared" si="1"/>
        <v>92.383599224690627</v>
      </c>
      <c r="G13" s="13"/>
      <c r="H13" s="13"/>
      <c r="I13" s="13"/>
      <c r="J13" s="13"/>
    </row>
    <row r="14" spans="1:10" s="14" customFormat="1" ht="15.75" x14ac:dyDescent="0.25">
      <c r="A14" s="5">
        <v>6</v>
      </c>
      <c r="B14" s="5" t="s">
        <v>24</v>
      </c>
      <c r="C14" s="5" t="s">
        <v>11</v>
      </c>
      <c r="D14" s="15">
        <v>54.27</v>
      </c>
      <c r="E14" s="15">
        <v>60.61</v>
      </c>
      <c r="F14" s="7">
        <f t="shared" si="1"/>
        <v>111.68232909526441</v>
      </c>
      <c r="G14" s="13"/>
      <c r="H14" s="13"/>
      <c r="I14" s="13"/>
      <c r="J14" s="13"/>
    </row>
    <row r="15" spans="1:10" s="14" customFormat="1" ht="15.75" x14ac:dyDescent="0.25">
      <c r="A15" s="10" t="s">
        <v>25</v>
      </c>
      <c r="B15" s="5" t="s">
        <v>21</v>
      </c>
      <c r="C15" s="5" t="s">
        <v>17</v>
      </c>
      <c r="D15" s="15">
        <v>8.2200000000000006</v>
      </c>
      <c r="E15" s="15">
        <v>7.95</v>
      </c>
      <c r="F15" s="7">
        <f t="shared" si="1"/>
        <v>96.715328467153284</v>
      </c>
      <c r="G15" s="13"/>
      <c r="H15" s="13"/>
      <c r="I15" s="13"/>
      <c r="J15" s="13"/>
    </row>
    <row r="16" spans="1:10" s="14" customFormat="1" ht="31.5" x14ac:dyDescent="0.25">
      <c r="A16" s="5">
        <v>7</v>
      </c>
      <c r="B16" s="5" t="s">
        <v>26</v>
      </c>
      <c r="C16" s="5" t="s">
        <v>11</v>
      </c>
      <c r="D16" s="15">
        <v>5687.07</v>
      </c>
      <c r="E16" s="15">
        <v>6427.19</v>
      </c>
      <c r="F16" s="7">
        <f t="shared" si="1"/>
        <v>113.01408282296508</v>
      </c>
      <c r="G16" s="13"/>
      <c r="H16" s="13"/>
      <c r="I16" s="13"/>
      <c r="J16" s="13"/>
    </row>
    <row r="17" spans="1:10" s="14" customFormat="1" ht="15.75" x14ac:dyDescent="0.25">
      <c r="A17" s="5">
        <v>8</v>
      </c>
      <c r="B17" s="5" t="s">
        <v>27</v>
      </c>
      <c r="C17" s="5" t="s">
        <v>23</v>
      </c>
      <c r="D17" s="15">
        <v>104.61</v>
      </c>
      <c r="E17" s="15">
        <v>107.9</v>
      </c>
      <c r="F17" s="7">
        <f t="shared" si="1"/>
        <v>103.14501481693912</v>
      </c>
      <c r="G17" s="13"/>
      <c r="H17" s="13"/>
      <c r="I17" s="13"/>
      <c r="J17" s="13"/>
    </row>
    <row r="18" spans="1:10" s="14" customFormat="1" ht="31.5" x14ac:dyDescent="0.25">
      <c r="A18" s="5">
        <v>9</v>
      </c>
      <c r="B18" s="5" t="s">
        <v>28</v>
      </c>
      <c r="C18" s="5" t="s">
        <v>23</v>
      </c>
      <c r="D18" s="15">
        <v>105</v>
      </c>
      <c r="E18" s="15">
        <v>112</v>
      </c>
      <c r="F18" s="7">
        <f t="shared" si="1"/>
        <v>106.66666666666667</v>
      </c>
      <c r="G18" s="13"/>
      <c r="H18" s="13"/>
      <c r="I18" s="13"/>
      <c r="J18" s="13"/>
    </row>
    <row r="19" spans="1:10" s="14" customFormat="1" ht="15.75" x14ac:dyDescent="0.25">
      <c r="A19" s="5">
        <v>10</v>
      </c>
      <c r="B19" s="5" t="s">
        <v>29</v>
      </c>
      <c r="C19" s="5" t="s">
        <v>30</v>
      </c>
      <c r="D19" s="15">
        <f>D11*1000000/16432</f>
        <v>342799.4157740993</v>
      </c>
      <c r="E19" s="15">
        <v>368487.5</v>
      </c>
      <c r="F19" s="7">
        <f t="shared" si="1"/>
        <v>107.49361960489128</v>
      </c>
      <c r="G19" s="13"/>
      <c r="H19" s="13"/>
      <c r="I19" s="13"/>
      <c r="J19" s="13"/>
    </row>
    <row r="20" spans="1:10" s="14" customFormat="1" ht="15.75" x14ac:dyDescent="0.25">
      <c r="A20" s="10" t="s">
        <v>31</v>
      </c>
      <c r="B20" s="5" t="s">
        <v>21</v>
      </c>
      <c r="C20" s="5" t="s">
        <v>30</v>
      </c>
      <c r="D20" s="15">
        <f>D12*1000000/16675</f>
        <v>4022.1889055472261</v>
      </c>
      <c r="E20" s="15">
        <v>4235.2</v>
      </c>
      <c r="F20" s="7">
        <f t="shared" si="1"/>
        <v>105.29589980617267</v>
      </c>
      <c r="G20" s="13"/>
      <c r="H20" s="13"/>
      <c r="I20" s="13"/>
      <c r="J20" s="13"/>
    </row>
    <row r="21" spans="1:10" s="14" customFormat="1" ht="15.75" x14ac:dyDescent="0.25">
      <c r="A21" s="5">
        <v>11</v>
      </c>
      <c r="B21" s="5" t="s">
        <v>32</v>
      </c>
      <c r="C21" s="5" t="s">
        <v>33</v>
      </c>
      <c r="D21" s="15">
        <v>150069.6</v>
      </c>
      <c r="E21" s="15">
        <v>170866.3</v>
      </c>
      <c r="F21" s="7">
        <f t="shared" si="1"/>
        <v>113.85803653771316</v>
      </c>
      <c r="G21" s="13"/>
      <c r="H21" s="13"/>
      <c r="I21" s="13"/>
      <c r="J21" s="13"/>
    </row>
    <row r="22" spans="1:10" s="14" customFormat="1" ht="31.5" x14ac:dyDescent="0.25">
      <c r="A22" s="5">
        <v>12</v>
      </c>
      <c r="B22" s="5" t="s">
        <v>34</v>
      </c>
      <c r="C22" s="5" t="s">
        <v>30</v>
      </c>
      <c r="D22" s="15">
        <f>D21*1000/16432</f>
        <v>9132.7653359298929</v>
      </c>
      <c r="E22" s="15">
        <v>10342.4</v>
      </c>
      <c r="F22" s="7">
        <f t="shared" si="1"/>
        <v>113.24499885386514</v>
      </c>
      <c r="G22" s="13"/>
      <c r="H22" s="13"/>
      <c r="I22" s="13"/>
      <c r="J22" s="13"/>
    </row>
    <row r="23" spans="1:10" s="14" customFormat="1" ht="15.75" x14ac:dyDescent="0.25">
      <c r="A23" s="11" t="s">
        <v>35</v>
      </c>
      <c r="B23" s="12"/>
      <c r="C23" s="12"/>
      <c r="D23" s="12"/>
      <c r="E23" s="12"/>
      <c r="F23" s="16"/>
      <c r="G23" s="13"/>
      <c r="H23" s="13"/>
      <c r="I23" s="13"/>
      <c r="J23" s="13"/>
    </row>
    <row r="24" spans="1:10" s="14" customFormat="1" ht="31.5" x14ac:dyDescent="0.25">
      <c r="A24" s="5">
        <v>13</v>
      </c>
      <c r="B24" s="5" t="s">
        <v>36</v>
      </c>
      <c r="C24" s="5" t="s">
        <v>33</v>
      </c>
      <c r="D24" s="17">
        <v>56945</v>
      </c>
      <c r="E24" s="5">
        <v>39966</v>
      </c>
      <c r="F24" s="7">
        <f>E24/D24*100</f>
        <v>70.183510404776541</v>
      </c>
      <c r="G24" s="13"/>
      <c r="H24" s="13"/>
      <c r="I24" s="13"/>
      <c r="J24" s="13"/>
    </row>
    <row r="25" spans="1:10" s="14" customFormat="1" ht="31.5" x14ac:dyDescent="0.25">
      <c r="A25" s="10" t="s">
        <v>37</v>
      </c>
      <c r="B25" s="5" t="s">
        <v>38</v>
      </c>
      <c r="C25" s="5" t="s">
        <v>33</v>
      </c>
      <c r="D25" s="17">
        <v>0</v>
      </c>
      <c r="E25" s="5">
        <v>27000</v>
      </c>
      <c r="F25" s="7"/>
      <c r="G25" s="13"/>
      <c r="H25" s="13"/>
      <c r="I25" s="13"/>
      <c r="J25" s="13"/>
    </row>
    <row r="26" spans="1:10" s="14" customFormat="1" ht="18.75" customHeight="1" x14ac:dyDescent="0.25">
      <c r="A26" s="10" t="s">
        <v>39</v>
      </c>
      <c r="B26" s="5" t="s">
        <v>40</v>
      </c>
      <c r="C26" s="5" t="s">
        <v>33</v>
      </c>
      <c r="D26" s="17">
        <v>56945</v>
      </c>
      <c r="E26" s="5">
        <v>12966</v>
      </c>
      <c r="F26" s="7">
        <f t="shared" ref="F26:F28" si="2">E26/D26*100</f>
        <v>22.769338835718674</v>
      </c>
      <c r="G26" s="13"/>
      <c r="H26" s="13"/>
      <c r="I26" s="13"/>
      <c r="J26" s="13"/>
    </row>
    <row r="27" spans="1:10" s="14" customFormat="1" ht="3.75" hidden="1" customHeight="1" x14ac:dyDescent="0.25">
      <c r="A27" s="10" t="s">
        <v>41</v>
      </c>
      <c r="B27" s="5" t="s">
        <v>42</v>
      </c>
      <c r="C27" s="5" t="s">
        <v>33</v>
      </c>
      <c r="D27" s="17"/>
      <c r="E27" s="17"/>
      <c r="F27" s="7" t="e">
        <f t="shared" si="2"/>
        <v>#DIV/0!</v>
      </c>
      <c r="G27" s="13"/>
      <c r="H27" s="13"/>
      <c r="I27" s="13"/>
      <c r="J27" s="13"/>
    </row>
    <row r="28" spans="1:10" s="14" customFormat="1" ht="0.75" customHeight="1" x14ac:dyDescent="0.25">
      <c r="A28" s="10" t="s">
        <v>43</v>
      </c>
      <c r="B28" s="5" t="s">
        <v>44</v>
      </c>
      <c r="C28" s="5" t="s">
        <v>33</v>
      </c>
      <c r="D28" s="17"/>
      <c r="E28" s="17"/>
      <c r="F28" s="7" t="e">
        <f t="shared" si="2"/>
        <v>#DIV/0!</v>
      </c>
      <c r="G28" s="13"/>
      <c r="H28" s="13"/>
      <c r="I28" s="13"/>
      <c r="J28" s="13"/>
    </row>
    <row r="29" spans="1:10" s="14" customFormat="1" ht="31.5" x14ac:dyDescent="0.25">
      <c r="A29" s="18" t="s">
        <v>4</v>
      </c>
      <c r="B29" s="18" t="s">
        <v>5</v>
      </c>
      <c r="C29" s="18" t="s">
        <v>6</v>
      </c>
      <c r="D29" s="18" t="s">
        <v>7</v>
      </c>
      <c r="E29" s="18" t="s">
        <v>8</v>
      </c>
      <c r="F29" s="4" t="s">
        <v>9</v>
      </c>
      <c r="G29" s="13"/>
      <c r="H29" s="13"/>
      <c r="I29" s="13"/>
      <c r="J29" s="13"/>
    </row>
    <row r="30" spans="1:10" s="14" customFormat="1" ht="47.25" x14ac:dyDescent="0.25">
      <c r="A30" s="5">
        <v>14</v>
      </c>
      <c r="B30" s="18" t="s">
        <v>45</v>
      </c>
      <c r="C30" s="5"/>
      <c r="D30" s="5"/>
      <c r="E30" s="5"/>
      <c r="F30" s="7"/>
      <c r="G30" s="13"/>
      <c r="H30" s="13"/>
      <c r="I30" s="13"/>
      <c r="J30" s="13"/>
    </row>
    <row r="31" spans="1:10" s="14" customFormat="1" ht="15.75" x14ac:dyDescent="0.25">
      <c r="A31" s="10" t="s">
        <v>46</v>
      </c>
      <c r="B31" s="5" t="s">
        <v>47</v>
      </c>
      <c r="C31" s="5" t="s">
        <v>48</v>
      </c>
      <c r="D31" s="17">
        <v>0</v>
      </c>
      <c r="E31" s="5">
        <v>147.4</v>
      </c>
      <c r="F31" s="7"/>
      <c r="G31" s="13"/>
      <c r="H31" s="13"/>
      <c r="I31" s="13"/>
      <c r="J31" s="13"/>
    </row>
    <row r="32" spans="1:10" s="14" customFormat="1" ht="15.75" x14ac:dyDescent="0.25">
      <c r="A32" s="19" t="s">
        <v>49</v>
      </c>
      <c r="B32" s="20"/>
      <c r="C32" s="20"/>
      <c r="D32" s="20"/>
      <c r="E32" s="20"/>
      <c r="F32" s="21"/>
      <c r="G32" s="13"/>
      <c r="H32" s="13"/>
      <c r="I32" s="13"/>
      <c r="J32" s="13"/>
    </row>
    <row r="33" spans="1:10" s="14" customFormat="1" ht="31.5" x14ac:dyDescent="0.25">
      <c r="A33" s="10" t="s">
        <v>50</v>
      </c>
      <c r="B33" s="22" t="s">
        <v>51</v>
      </c>
      <c r="C33" s="22" t="s">
        <v>52</v>
      </c>
      <c r="D33" s="23">
        <v>282.89999999999998</v>
      </c>
      <c r="E33" s="23">
        <v>394.34</v>
      </c>
      <c r="F33" s="7">
        <f>E33/D33*100</f>
        <v>139.39201131141746</v>
      </c>
      <c r="G33" s="13"/>
      <c r="H33" s="13"/>
      <c r="I33" s="13"/>
      <c r="J33" s="13"/>
    </row>
    <row r="34" spans="1:10" s="14" customFormat="1" ht="31.5" x14ac:dyDescent="0.25">
      <c r="A34" s="10" t="s">
        <v>53</v>
      </c>
      <c r="B34" s="24" t="s">
        <v>54</v>
      </c>
      <c r="C34" s="22" t="s">
        <v>52</v>
      </c>
      <c r="D34" s="23">
        <v>114.6</v>
      </c>
      <c r="E34" s="23">
        <v>218.63</v>
      </c>
      <c r="F34" s="7">
        <f t="shared" ref="F34:F41" si="3">E34/D34*100</f>
        <v>190.77661431064573</v>
      </c>
      <c r="G34" s="13"/>
      <c r="H34" s="13"/>
      <c r="I34" s="13"/>
      <c r="J34" s="13"/>
    </row>
    <row r="35" spans="1:10" s="14" customFormat="1" ht="31.5" x14ac:dyDescent="0.25">
      <c r="A35" s="10" t="s">
        <v>55</v>
      </c>
      <c r="B35" s="22" t="s">
        <v>56</v>
      </c>
      <c r="C35" s="22" t="s">
        <v>52</v>
      </c>
      <c r="D35" s="23">
        <v>168.3</v>
      </c>
      <c r="E35" s="23">
        <v>175.71</v>
      </c>
      <c r="F35" s="7">
        <f t="shared" si="3"/>
        <v>104.40285204991086</v>
      </c>
      <c r="G35" s="13"/>
      <c r="H35" s="13"/>
      <c r="I35" s="13"/>
      <c r="J35" s="13"/>
    </row>
    <row r="36" spans="1:10" s="14" customFormat="1" ht="56.25" customHeight="1" x14ac:dyDescent="0.25">
      <c r="A36" s="10" t="s">
        <v>57</v>
      </c>
      <c r="B36" s="22" t="s">
        <v>58</v>
      </c>
      <c r="C36" s="22" t="s">
        <v>23</v>
      </c>
      <c r="D36" s="23">
        <v>100</v>
      </c>
      <c r="E36" s="23">
        <v>100</v>
      </c>
      <c r="F36" s="7">
        <f t="shared" si="3"/>
        <v>100</v>
      </c>
      <c r="G36" s="13"/>
      <c r="H36" s="13"/>
      <c r="I36" s="13"/>
      <c r="J36" s="13"/>
    </row>
    <row r="37" spans="1:10" s="14" customFormat="1" ht="15.75" x14ac:dyDescent="0.25">
      <c r="A37" s="10" t="s">
        <v>59</v>
      </c>
      <c r="B37" s="22" t="s">
        <v>60</v>
      </c>
      <c r="C37" s="22" t="s">
        <v>23</v>
      </c>
      <c r="D37" s="23">
        <v>40.5</v>
      </c>
      <c r="E37" s="23">
        <v>55.44</v>
      </c>
      <c r="F37" s="7">
        <f t="shared" si="3"/>
        <v>136.88888888888889</v>
      </c>
      <c r="G37" s="13"/>
      <c r="H37" s="13"/>
      <c r="I37" s="13"/>
      <c r="J37" s="13"/>
    </row>
    <row r="38" spans="1:10" s="14" customFormat="1" ht="15.75" x14ac:dyDescent="0.25">
      <c r="A38" s="10" t="s">
        <v>61</v>
      </c>
      <c r="B38" s="22" t="s">
        <v>62</v>
      </c>
      <c r="C38" s="22" t="s">
        <v>23</v>
      </c>
      <c r="D38" s="23">
        <v>59.5</v>
      </c>
      <c r="E38" s="23">
        <v>44.56</v>
      </c>
      <c r="F38" s="7">
        <f t="shared" si="3"/>
        <v>74.890756302521012</v>
      </c>
      <c r="G38" s="13"/>
      <c r="H38" s="13"/>
      <c r="I38" s="13"/>
      <c r="J38" s="13"/>
    </row>
    <row r="39" spans="1:10" s="14" customFormat="1" ht="31.5" x14ac:dyDescent="0.25">
      <c r="A39" s="10" t="s">
        <v>63</v>
      </c>
      <c r="B39" s="22" t="s">
        <v>64</v>
      </c>
      <c r="C39" s="22" t="s">
        <v>52</v>
      </c>
      <c r="D39" s="23">
        <v>82.2</v>
      </c>
      <c r="E39" s="23">
        <v>172.51</v>
      </c>
      <c r="F39" s="7">
        <f t="shared" si="3"/>
        <v>209.86618004866179</v>
      </c>
      <c r="G39" s="13"/>
      <c r="H39" s="13"/>
      <c r="I39" s="13"/>
      <c r="J39" s="13"/>
    </row>
    <row r="40" spans="1:10" s="14" customFormat="1" ht="31.5" x14ac:dyDescent="0.25">
      <c r="A40" s="10" t="s">
        <v>65</v>
      </c>
      <c r="B40" s="22" t="s">
        <v>66</v>
      </c>
      <c r="C40" s="22" t="s">
        <v>23</v>
      </c>
      <c r="D40" s="23">
        <v>70.8</v>
      </c>
      <c r="E40" s="23">
        <v>81.790000000000006</v>
      </c>
      <c r="F40" s="7">
        <f t="shared" si="3"/>
        <v>115.52259887005651</v>
      </c>
      <c r="G40" s="13"/>
      <c r="H40" s="13"/>
      <c r="I40" s="13"/>
      <c r="J40" s="13"/>
    </row>
    <row r="41" spans="1:10" s="14" customFormat="1" ht="31.5" x14ac:dyDescent="0.25">
      <c r="A41" s="10" t="s">
        <v>67</v>
      </c>
      <c r="B41" s="24" t="s">
        <v>68</v>
      </c>
      <c r="C41" s="22" t="s">
        <v>69</v>
      </c>
      <c r="D41" s="23">
        <v>25.6</v>
      </c>
      <c r="E41" s="23">
        <v>35.049999999999997</v>
      </c>
      <c r="F41" s="7">
        <f t="shared" si="3"/>
        <v>136.91406249999997</v>
      </c>
      <c r="G41" s="13"/>
      <c r="H41" s="13"/>
      <c r="I41" s="13"/>
      <c r="J41" s="13"/>
    </row>
    <row r="42" spans="1:10" s="14" customFormat="1" ht="15.75" x14ac:dyDescent="0.25">
      <c r="A42" s="11" t="s">
        <v>70</v>
      </c>
      <c r="B42" s="12"/>
      <c r="C42" s="12"/>
      <c r="D42" s="12"/>
      <c r="E42" s="12"/>
      <c r="F42" s="16"/>
      <c r="G42" s="13"/>
      <c r="H42" s="13"/>
      <c r="I42" s="13"/>
      <c r="J42" s="13"/>
    </row>
    <row r="43" spans="1:10" s="14" customFormat="1" ht="31.5" x14ac:dyDescent="0.25">
      <c r="A43" s="10" t="s">
        <v>71</v>
      </c>
      <c r="B43" s="25" t="s">
        <v>72</v>
      </c>
      <c r="C43" s="5" t="s">
        <v>52</v>
      </c>
      <c r="D43" s="15">
        <v>1029.624</v>
      </c>
      <c r="E43" s="26">
        <v>1564.2</v>
      </c>
      <c r="F43" s="7">
        <f>E43/D43*100</f>
        <v>151.91953567515907</v>
      </c>
      <c r="G43" s="27"/>
      <c r="H43" s="13"/>
      <c r="I43" s="13"/>
      <c r="J43" s="13"/>
    </row>
    <row r="44" spans="1:10" s="14" customFormat="1" ht="31.5" x14ac:dyDescent="0.25">
      <c r="A44" s="10" t="s">
        <v>73</v>
      </c>
      <c r="B44" s="25" t="s">
        <v>74</v>
      </c>
      <c r="C44" s="5" t="s">
        <v>52</v>
      </c>
      <c r="D44" s="15">
        <v>361</v>
      </c>
      <c r="E44" s="26">
        <v>390</v>
      </c>
      <c r="F44" s="7">
        <f t="shared" ref="F44:F47" si="4">E44/D44*100</f>
        <v>108.03324099722991</v>
      </c>
      <c r="G44" s="27"/>
      <c r="H44" s="13"/>
      <c r="I44" s="13"/>
      <c r="J44" s="13"/>
    </row>
    <row r="45" spans="1:10" s="14" customFormat="1" ht="17.25" customHeight="1" x14ac:dyDescent="0.25">
      <c r="A45" s="10" t="s">
        <v>75</v>
      </c>
      <c r="B45" s="25" t="s">
        <v>76</v>
      </c>
      <c r="C45" s="5" t="s">
        <v>77</v>
      </c>
      <c r="D45" s="15">
        <v>62.7</v>
      </c>
      <c r="E45" s="26">
        <v>95.6</v>
      </c>
      <c r="F45" s="7">
        <f t="shared" si="4"/>
        <v>152.47208931419456</v>
      </c>
      <c r="G45" s="13"/>
      <c r="H45" s="13"/>
      <c r="I45" s="13"/>
      <c r="J45" s="13"/>
    </row>
    <row r="46" spans="1:10" s="14" customFormat="1" ht="15.75" x14ac:dyDescent="0.25">
      <c r="A46" s="5">
        <v>20</v>
      </c>
      <c r="B46" s="25" t="s">
        <v>78</v>
      </c>
      <c r="C46" s="5" t="s">
        <v>79</v>
      </c>
      <c r="D46" s="28">
        <v>2974</v>
      </c>
      <c r="E46" s="15">
        <v>3156</v>
      </c>
      <c r="F46" s="7">
        <f t="shared" si="4"/>
        <v>106.11970410221923</v>
      </c>
      <c r="G46" s="13"/>
      <c r="H46" s="13"/>
      <c r="I46" s="13"/>
      <c r="J46" s="13"/>
    </row>
    <row r="47" spans="1:10" s="14" customFormat="1" ht="75" customHeight="1" x14ac:dyDescent="0.25">
      <c r="A47" s="10" t="s">
        <v>80</v>
      </c>
      <c r="B47" s="5" t="s">
        <v>81</v>
      </c>
      <c r="C47" s="5" t="s">
        <v>79</v>
      </c>
      <c r="D47" s="29">
        <v>0.18</v>
      </c>
      <c r="E47" s="30">
        <v>0.18</v>
      </c>
      <c r="F47" s="7">
        <f t="shared" si="4"/>
        <v>100</v>
      </c>
      <c r="G47" s="13"/>
      <c r="H47" s="13"/>
      <c r="I47" s="13"/>
      <c r="J47" s="13"/>
    </row>
    <row r="48" spans="1:10" s="14" customFormat="1" ht="15.75" x14ac:dyDescent="0.25">
      <c r="A48" s="31"/>
      <c r="B48" s="32"/>
      <c r="C48" s="32"/>
      <c r="D48" s="33"/>
      <c r="E48" s="33"/>
      <c r="F48" s="34"/>
      <c r="G48" s="13"/>
      <c r="H48" s="13"/>
      <c r="I48" s="13"/>
      <c r="J48" s="13"/>
    </row>
    <row r="49" spans="1:10" s="14" customFormat="1" ht="43.5" customHeight="1" x14ac:dyDescent="0.25">
      <c r="A49" s="18" t="s">
        <v>4</v>
      </c>
      <c r="B49" s="18" t="s">
        <v>5</v>
      </c>
      <c r="C49" s="18" t="s">
        <v>6</v>
      </c>
      <c r="D49" s="18" t="s">
        <v>7</v>
      </c>
      <c r="E49" s="18" t="s">
        <v>8</v>
      </c>
      <c r="F49" s="4" t="s">
        <v>9</v>
      </c>
      <c r="G49" s="13"/>
      <c r="H49" s="13"/>
      <c r="I49" s="13"/>
      <c r="J49" s="13"/>
    </row>
    <row r="50" spans="1:10" s="14" customFormat="1" ht="15.75" x14ac:dyDescent="0.25">
      <c r="A50" s="11" t="s">
        <v>82</v>
      </c>
      <c r="B50" s="12"/>
      <c r="C50" s="12"/>
      <c r="D50" s="12"/>
      <c r="E50" s="12"/>
      <c r="F50" s="16"/>
      <c r="G50" s="13"/>
      <c r="H50" s="13"/>
      <c r="I50" s="13"/>
      <c r="J50" s="13"/>
    </row>
    <row r="51" spans="1:10" s="14" customFormat="1" ht="15.75" x14ac:dyDescent="0.25">
      <c r="A51" s="5">
        <v>21</v>
      </c>
      <c r="B51" s="5" t="s">
        <v>83</v>
      </c>
      <c r="C51" s="5" t="s">
        <v>14</v>
      </c>
      <c r="D51" s="5">
        <v>0</v>
      </c>
      <c r="E51" s="5">
        <v>0</v>
      </c>
      <c r="F51" s="35"/>
      <c r="G51" s="13"/>
      <c r="H51" s="13"/>
      <c r="I51" s="13"/>
      <c r="J51" s="13"/>
    </row>
    <row r="52" spans="1:10" s="9" customFormat="1" ht="31.5" x14ac:dyDescent="0.25">
      <c r="A52" s="10" t="s">
        <v>84</v>
      </c>
      <c r="B52" s="5" t="s">
        <v>85</v>
      </c>
      <c r="C52" s="5" t="s">
        <v>30</v>
      </c>
      <c r="D52" s="6">
        <v>52977</v>
      </c>
      <c r="E52" s="6">
        <v>61489</v>
      </c>
      <c r="F52" s="7">
        <f>E52/D52*100</f>
        <v>116.0673499820677</v>
      </c>
      <c r="G52" s="8"/>
      <c r="H52" s="8"/>
      <c r="I52" s="8"/>
      <c r="J52" s="8"/>
    </row>
    <row r="53" spans="1:10" s="9" customFormat="1" ht="31.5" x14ac:dyDescent="0.25">
      <c r="A53" s="10" t="s">
        <v>86</v>
      </c>
      <c r="B53" s="5" t="s">
        <v>87</v>
      </c>
      <c r="C53" s="5" t="s">
        <v>88</v>
      </c>
      <c r="D53" s="6">
        <v>2614</v>
      </c>
      <c r="E53" s="6">
        <v>2641</v>
      </c>
      <c r="F53" s="7">
        <f t="shared" ref="F53:F57" si="5">E53/D53*100</f>
        <v>101.03289977046673</v>
      </c>
      <c r="G53" s="8"/>
      <c r="H53" s="8"/>
      <c r="I53" s="8"/>
      <c r="J53" s="8"/>
    </row>
    <row r="54" spans="1:10" s="14" customFormat="1" ht="31.5" x14ac:dyDescent="0.25">
      <c r="A54" s="5">
        <v>22</v>
      </c>
      <c r="B54" s="5" t="s">
        <v>89</v>
      </c>
      <c r="C54" s="5" t="s">
        <v>23</v>
      </c>
      <c r="D54" s="17">
        <v>0.47</v>
      </c>
      <c r="E54" s="17">
        <v>0.17</v>
      </c>
      <c r="F54" s="7">
        <f t="shared" si="5"/>
        <v>36.170212765957451</v>
      </c>
      <c r="G54" s="13"/>
      <c r="H54" s="13"/>
      <c r="I54" s="13"/>
      <c r="J54" s="13"/>
    </row>
    <row r="55" spans="1:10" s="14" customFormat="1" ht="15.75" x14ac:dyDescent="0.25">
      <c r="A55" s="5">
        <v>23</v>
      </c>
      <c r="B55" s="5" t="s">
        <v>90</v>
      </c>
      <c r="C55" s="5" t="s">
        <v>88</v>
      </c>
      <c r="D55" s="17">
        <v>41</v>
      </c>
      <c r="E55" s="17">
        <v>14</v>
      </c>
      <c r="F55" s="7">
        <f t="shared" si="5"/>
        <v>34.146341463414636</v>
      </c>
      <c r="G55" s="13"/>
      <c r="H55" s="13"/>
      <c r="I55" s="13"/>
      <c r="J55" s="13"/>
    </row>
    <row r="56" spans="1:10" s="14" customFormat="1" ht="0.75" customHeight="1" x14ac:dyDescent="0.25">
      <c r="A56" s="5">
        <v>26</v>
      </c>
      <c r="B56" s="5" t="s">
        <v>91</v>
      </c>
      <c r="C56" s="5" t="s">
        <v>88</v>
      </c>
      <c r="D56" s="5">
        <v>5681</v>
      </c>
      <c r="E56" s="5"/>
      <c r="F56" s="7">
        <f t="shared" si="5"/>
        <v>0</v>
      </c>
      <c r="G56" s="13"/>
      <c r="H56" s="13"/>
      <c r="I56" s="13"/>
      <c r="J56" s="13"/>
    </row>
    <row r="57" spans="1:10" s="14" customFormat="1" ht="3.75" hidden="1" customHeight="1" x14ac:dyDescent="0.25">
      <c r="A57" s="5">
        <v>27</v>
      </c>
      <c r="B57" s="5" t="s">
        <v>92</v>
      </c>
      <c r="C57" s="5" t="s">
        <v>30</v>
      </c>
      <c r="D57" s="5">
        <v>14001.49</v>
      </c>
      <c r="E57" s="5"/>
      <c r="F57" s="7">
        <f t="shared" si="5"/>
        <v>0</v>
      </c>
      <c r="G57" s="13"/>
      <c r="H57" s="13"/>
      <c r="I57" s="13"/>
      <c r="J57" s="13"/>
    </row>
    <row r="58" spans="1:10" s="14" customFormat="1" ht="15.75" x14ac:dyDescent="0.25">
      <c r="A58" s="11" t="s">
        <v>93</v>
      </c>
      <c r="B58" s="12"/>
      <c r="C58" s="12"/>
      <c r="D58" s="12"/>
      <c r="E58" s="12"/>
      <c r="F58" s="16"/>
      <c r="G58" s="13"/>
      <c r="H58" s="13"/>
      <c r="I58" s="13"/>
      <c r="J58" s="13"/>
    </row>
    <row r="59" spans="1:10" s="14" customFormat="1" ht="63" x14ac:dyDescent="0.25">
      <c r="A59" s="5">
        <v>24</v>
      </c>
      <c r="B59" s="18" t="s">
        <v>94</v>
      </c>
      <c r="C59" s="5" t="s">
        <v>95</v>
      </c>
      <c r="D59" s="17">
        <v>20</v>
      </c>
      <c r="E59" s="17">
        <v>20</v>
      </c>
      <c r="F59" s="7">
        <f>E59/D59*100</f>
        <v>100</v>
      </c>
      <c r="G59" s="13"/>
      <c r="H59" s="13"/>
      <c r="I59" s="13"/>
      <c r="J59" s="13"/>
    </row>
    <row r="60" spans="1:10" s="14" customFormat="1" ht="15.75" x14ac:dyDescent="0.25">
      <c r="A60" s="10" t="s">
        <v>96</v>
      </c>
      <c r="B60" s="5" t="s">
        <v>97</v>
      </c>
      <c r="C60" s="5" t="s">
        <v>98</v>
      </c>
      <c r="D60" s="17">
        <v>14</v>
      </c>
      <c r="E60" s="17">
        <v>12</v>
      </c>
      <c r="F60" s="7">
        <f t="shared" ref="F60:F79" si="6">E60/D60*100</f>
        <v>85.714285714285708</v>
      </c>
      <c r="G60" s="13"/>
      <c r="H60" s="13"/>
      <c r="I60" s="13"/>
      <c r="J60" s="13"/>
    </row>
    <row r="61" spans="1:10" s="14" customFormat="1" ht="31.5" x14ac:dyDescent="0.25">
      <c r="A61" s="10" t="s">
        <v>99</v>
      </c>
      <c r="B61" s="5" t="s">
        <v>100</v>
      </c>
      <c r="C61" s="5" t="s">
        <v>95</v>
      </c>
      <c r="D61" s="17">
        <v>6</v>
      </c>
      <c r="E61" s="17">
        <v>6</v>
      </c>
      <c r="F61" s="7">
        <f t="shared" si="6"/>
        <v>100</v>
      </c>
      <c r="G61" s="13"/>
      <c r="H61" s="13"/>
      <c r="I61" s="13"/>
      <c r="J61" s="13"/>
    </row>
    <row r="62" spans="1:10" s="14" customFormat="1" ht="15.75" x14ac:dyDescent="0.25">
      <c r="A62" s="10" t="s">
        <v>101</v>
      </c>
      <c r="B62" s="5" t="s">
        <v>102</v>
      </c>
      <c r="C62" s="5" t="s">
        <v>95</v>
      </c>
      <c r="D62" s="17">
        <v>5</v>
      </c>
      <c r="E62" s="17">
        <v>5</v>
      </c>
      <c r="F62" s="7">
        <f t="shared" si="6"/>
        <v>100</v>
      </c>
      <c r="G62" s="13"/>
      <c r="H62" s="13"/>
      <c r="I62" s="13"/>
      <c r="J62" s="13"/>
    </row>
    <row r="63" spans="1:10" s="40" customFormat="1" ht="15.75" x14ac:dyDescent="0.25">
      <c r="A63" s="36">
        <v>25</v>
      </c>
      <c r="B63" s="37" t="s">
        <v>103</v>
      </c>
      <c r="C63" s="37" t="s">
        <v>95</v>
      </c>
      <c r="D63" s="38">
        <v>12</v>
      </c>
      <c r="E63" s="6">
        <v>11</v>
      </c>
      <c r="F63" s="7">
        <f t="shared" si="6"/>
        <v>91.666666666666657</v>
      </c>
      <c r="G63" s="39"/>
      <c r="H63" s="39"/>
      <c r="I63" s="39"/>
      <c r="J63" s="39"/>
    </row>
    <row r="64" spans="1:10" s="40" customFormat="1" ht="15.75" x14ac:dyDescent="0.25">
      <c r="A64" s="41" t="s">
        <v>104</v>
      </c>
      <c r="B64" s="36" t="s">
        <v>97</v>
      </c>
      <c r="C64" s="36" t="s">
        <v>95</v>
      </c>
      <c r="D64" s="38">
        <v>8</v>
      </c>
      <c r="E64" s="6">
        <v>7</v>
      </c>
      <c r="F64" s="7">
        <f t="shared" si="6"/>
        <v>87.5</v>
      </c>
      <c r="G64" s="39"/>
      <c r="H64" s="39"/>
      <c r="I64" s="39"/>
      <c r="J64" s="39"/>
    </row>
    <row r="65" spans="1:10" s="40" customFormat="1" ht="15.75" x14ac:dyDescent="0.25">
      <c r="A65" s="41" t="s">
        <v>105</v>
      </c>
      <c r="B65" s="36" t="s">
        <v>102</v>
      </c>
      <c r="C65" s="36" t="s">
        <v>95</v>
      </c>
      <c r="D65" s="38">
        <v>4</v>
      </c>
      <c r="E65" s="6">
        <v>4</v>
      </c>
      <c r="F65" s="7">
        <f t="shared" si="6"/>
        <v>100</v>
      </c>
      <c r="G65" s="39"/>
      <c r="H65" s="39"/>
      <c r="I65" s="39"/>
      <c r="J65" s="39"/>
    </row>
    <row r="66" spans="1:10" s="40" customFormat="1" ht="47.25" x14ac:dyDescent="0.25">
      <c r="A66" s="36">
        <v>26</v>
      </c>
      <c r="B66" s="37" t="s">
        <v>106</v>
      </c>
      <c r="C66" s="37" t="s">
        <v>23</v>
      </c>
      <c r="D66" s="38">
        <v>85</v>
      </c>
      <c r="E66" s="6">
        <v>85</v>
      </c>
      <c r="F66" s="7">
        <f t="shared" si="6"/>
        <v>100</v>
      </c>
      <c r="G66" s="39"/>
      <c r="H66" s="39"/>
      <c r="I66" s="39"/>
      <c r="J66" s="39"/>
    </row>
    <row r="67" spans="1:10" s="40" customFormat="1" ht="15.75" x14ac:dyDescent="0.25">
      <c r="A67" s="41" t="s">
        <v>107</v>
      </c>
      <c r="B67" s="36" t="s">
        <v>97</v>
      </c>
      <c r="C67" s="36" t="s">
        <v>23</v>
      </c>
      <c r="D67" s="38">
        <v>85</v>
      </c>
      <c r="E67" s="6">
        <v>85</v>
      </c>
      <c r="F67" s="7">
        <f t="shared" si="6"/>
        <v>100</v>
      </c>
      <c r="G67" s="39"/>
      <c r="H67" s="39"/>
      <c r="I67" s="39"/>
      <c r="J67" s="39"/>
    </row>
    <row r="68" spans="1:10" s="40" customFormat="1" ht="15.75" x14ac:dyDescent="0.25">
      <c r="A68" s="41" t="s">
        <v>108</v>
      </c>
      <c r="B68" s="36" t="s">
        <v>102</v>
      </c>
      <c r="C68" s="36" t="s">
        <v>23</v>
      </c>
      <c r="D68" s="38">
        <v>80</v>
      </c>
      <c r="E68" s="6">
        <v>80</v>
      </c>
      <c r="F68" s="7">
        <f t="shared" si="6"/>
        <v>100</v>
      </c>
      <c r="G68" s="39"/>
      <c r="H68" s="39"/>
      <c r="I68" s="39"/>
      <c r="J68" s="39"/>
    </row>
    <row r="69" spans="1:10" s="40" customFormat="1" ht="47.25" x14ac:dyDescent="0.25">
      <c r="A69" s="36">
        <v>27</v>
      </c>
      <c r="B69" s="42" t="s">
        <v>109</v>
      </c>
      <c r="C69" s="36" t="s">
        <v>17</v>
      </c>
      <c r="D69" s="6">
        <v>286.3</v>
      </c>
      <c r="E69" s="6">
        <v>513.70000000000005</v>
      </c>
      <c r="F69" s="7">
        <f t="shared" si="6"/>
        <v>179.42717429269996</v>
      </c>
      <c r="G69" s="8"/>
      <c r="H69" s="39"/>
      <c r="I69" s="39"/>
      <c r="J69" s="39"/>
    </row>
    <row r="70" spans="1:10" s="40" customFormat="1" ht="15.75" x14ac:dyDescent="0.25">
      <c r="A70" s="41" t="s">
        <v>110</v>
      </c>
      <c r="B70" s="36" t="s">
        <v>97</v>
      </c>
      <c r="C70" s="36" t="s">
        <v>17</v>
      </c>
      <c r="D70" s="6">
        <v>283.89999999999998</v>
      </c>
      <c r="E70" s="6">
        <v>508</v>
      </c>
      <c r="F70" s="7">
        <f t="shared" si="6"/>
        <v>178.93624515674534</v>
      </c>
      <c r="G70" s="8"/>
      <c r="H70" s="39"/>
      <c r="I70" s="39"/>
      <c r="J70" s="39"/>
    </row>
    <row r="71" spans="1:10" s="40" customFormat="1" ht="18.75" customHeight="1" x14ac:dyDescent="0.25">
      <c r="A71" s="41" t="s">
        <v>111</v>
      </c>
      <c r="B71" s="36" t="s">
        <v>102</v>
      </c>
      <c r="C71" s="36" t="s">
        <v>17</v>
      </c>
      <c r="D71" s="6">
        <v>2.4</v>
      </c>
      <c r="E71" s="6">
        <v>5.7</v>
      </c>
      <c r="F71" s="7">
        <f t="shared" si="6"/>
        <v>237.5</v>
      </c>
      <c r="G71" s="8"/>
      <c r="H71" s="39"/>
      <c r="I71" s="39"/>
      <c r="J71" s="39"/>
    </row>
    <row r="72" spans="1:10" s="14" customFormat="1" ht="47.25" x14ac:dyDescent="0.25">
      <c r="A72" s="5">
        <v>28</v>
      </c>
      <c r="B72" s="43" t="s">
        <v>112</v>
      </c>
      <c r="C72" s="5" t="s">
        <v>113</v>
      </c>
      <c r="D72" s="5">
        <v>81.5</v>
      </c>
      <c r="E72" s="5">
        <v>73.599999999999994</v>
      </c>
      <c r="F72" s="7">
        <f t="shared" si="6"/>
        <v>90.306748466257659</v>
      </c>
      <c r="G72" s="8"/>
      <c r="H72" s="13"/>
      <c r="I72" s="13"/>
      <c r="J72" s="13"/>
    </row>
    <row r="73" spans="1:10" s="14" customFormat="1" ht="15.75" x14ac:dyDescent="0.25">
      <c r="A73" s="10" t="s">
        <v>114</v>
      </c>
      <c r="B73" s="25" t="s">
        <v>115</v>
      </c>
      <c r="C73" s="5" t="s">
        <v>113</v>
      </c>
      <c r="D73" s="17">
        <v>53.5</v>
      </c>
      <c r="E73" s="17">
        <v>58.2</v>
      </c>
      <c r="F73" s="7">
        <f t="shared" si="6"/>
        <v>108.78504672897196</v>
      </c>
      <c r="G73" s="13"/>
      <c r="H73" s="13"/>
      <c r="I73" s="13"/>
      <c r="J73" s="13"/>
    </row>
    <row r="74" spans="1:10" s="14" customFormat="1" ht="15.75" x14ac:dyDescent="0.25">
      <c r="A74" s="10" t="s">
        <v>116</v>
      </c>
      <c r="B74" s="25" t="s">
        <v>117</v>
      </c>
      <c r="C74" s="5" t="s">
        <v>113</v>
      </c>
      <c r="D74" s="17">
        <v>7.9</v>
      </c>
      <c r="E74" s="17">
        <v>5.8</v>
      </c>
      <c r="F74" s="7">
        <f t="shared" si="6"/>
        <v>73.417721518987335</v>
      </c>
      <c r="G74" s="13"/>
      <c r="H74" s="13"/>
      <c r="I74" s="13"/>
      <c r="J74" s="13"/>
    </row>
    <row r="75" spans="1:10" s="14" customFormat="1" ht="15.75" x14ac:dyDescent="0.25">
      <c r="A75" s="10" t="s">
        <v>118</v>
      </c>
      <c r="B75" s="25" t="s">
        <v>119</v>
      </c>
      <c r="C75" s="5" t="s">
        <v>113</v>
      </c>
      <c r="D75" s="17">
        <v>7.8</v>
      </c>
      <c r="E75" s="17">
        <v>5.4</v>
      </c>
      <c r="F75" s="7">
        <f t="shared" si="6"/>
        <v>69.230769230769241</v>
      </c>
      <c r="G75" s="13"/>
      <c r="H75" s="13"/>
      <c r="I75" s="13"/>
      <c r="J75" s="13"/>
    </row>
    <row r="76" spans="1:10" s="14" customFormat="1" ht="47.25" x14ac:dyDescent="0.25">
      <c r="A76" s="5">
        <v>29</v>
      </c>
      <c r="B76" s="43" t="s">
        <v>120</v>
      </c>
      <c r="C76" s="5"/>
      <c r="D76" s="17"/>
      <c r="E76" s="17"/>
      <c r="F76" s="7"/>
      <c r="G76" s="13"/>
      <c r="H76" s="13"/>
      <c r="I76" s="13"/>
      <c r="J76" s="13"/>
    </row>
    <row r="77" spans="1:10" s="14" customFormat="1" ht="31.5" x14ac:dyDescent="0.25">
      <c r="A77" s="10" t="s">
        <v>121</v>
      </c>
      <c r="B77" s="25" t="s">
        <v>122</v>
      </c>
      <c r="C77" s="5" t="s">
        <v>123</v>
      </c>
      <c r="D77" s="17">
        <v>302.2</v>
      </c>
      <c r="E77" s="17">
        <v>318.3</v>
      </c>
      <c r="F77" s="7">
        <f t="shared" si="6"/>
        <v>105.32759761747188</v>
      </c>
      <c r="G77" s="13"/>
      <c r="H77" s="13"/>
      <c r="I77" s="13"/>
      <c r="J77" s="13"/>
    </row>
    <row r="78" spans="1:10" s="14" customFormat="1" ht="31.5" x14ac:dyDescent="0.25">
      <c r="A78" s="10" t="s">
        <v>124</v>
      </c>
      <c r="B78" s="25" t="s">
        <v>125</v>
      </c>
      <c r="C78" s="5" t="s">
        <v>123</v>
      </c>
      <c r="D78" s="17">
        <v>306.60000000000002</v>
      </c>
      <c r="E78" s="17">
        <v>270.89999999999998</v>
      </c>
      <c r="F78" s="7">
        <f t="shared" si="6"/>
        <v>88.356164383561634</v>
      </c>
      <c r="G78" s="13"/>
      <c r="H78" s="13"/>
      <c r="I78" s="13"/>
      <c r="J78" s="13"/>
    </row>
    <row r="79" spans="1:10" s="14" customFormat="1" ht="19.5" customHeight="1" x14ac:dyDescent="0.25">
      <c r="A79" s="10" t="s">
        <v>126</v>
      </c>
      <c r="B79" s="25" t="s">
        <v>127</v>
      </c>
      <c r="C79" s="5" t="s">
        <v>123</v>
      </c>
      <c r="D79" s="17">
        <v>24.2</v>
      </c>
      <c r="E79" s="17">
        <v>16.399999999999999</v>
      </c>
      <c r="F79" s="7">
        <f t="shared" si="6"/>
        <v>67.768595041322314</v>
      </c>
      <c r="G79" s="13"/>
      <c r="H79" s="13"/>
      <c r="I79" s="13"/>
      <c r="J79" s="13"/>
    </row>
    <row r="80" spans="1:10" s="14" customFormat="1" ht="35.25" customHeight="1" x14ac:dyDescent="0.25">
      <c r="A80" s="44" t="s">
        <v>4</v>
      </c>
      <c r="B80" s="44" t="s">
        <v>5</v>
      </c>
      <c r="C80" s="44" t="s">
        <v>6</v>
      </c>
      <c r="D80" s="18" t="s">
        <v>7</v>
      </c>
      <c r="E80" s="18" t="s">
        <v>8</v>
      </c>
      <c r="F80" s="4" t="s">
        <v>9</v>
      </c>
      <c r="G80" s="13"/>
      <c r="H80" s="13"/>
      <c r="I80" s="13"/>
      <c r="J80" s="13"/>
    </row>
    <row r="81" spans="1:10" s="14" customFormat="1" ht="38.25" customHeight="1" x14ac:dyDescent="0.25">
      <c r="A81" s="5">
        <v>30</v>
      </c>
      <c r="B81" s="45" t="s">
        <v>128</v>
      </c>
      <c r="C81" s="5"/>
      <c r="D81" s="5"/>
      <c r="E81" s="5"/>
      <c r="F81" s="7"/>
      <c r="G81" s="13"/>
      <c r="H81" s="13"/>
      <c r="I81" s="13"/>
      <c r="J81" s="13"/>
    </row>
    <row r="82" spans="1:10" s="14" customFormat="1" ht="15.75" x14ac:dyDescent="0.25">
      <c r="A82" s="10" t="s">
        <v>129</v>
      </c>
      <c r="B82" s="46" t="s">
        <v>130</v>
      </c>
      <c r="C82" s="5" t="s">
        <v>131</v>
      </c>
      <c r="D82" s="17">
        <v>54.6</v>
      </c>
      <c r="E82" s="17">
        <v>44.2</v>
      </c>
      <c r="F82" s="7">
        <f>E82/D82*100</f>
        <v>80.952380952380949</v>
      </c>
      <c r="G82" s="13"/>
      <c r="H82" s="13"/>
      <c r="I82" s="13"/>
      <c r="J82" s="13"/>
    </row>
    <row r="83" spans="1:10" s="14" customFormat="1" ht="15.75" x14ac:dyDescent="0.25">
      <c r="A83" s="10" t="s">
        <v>132</v>
      </c>
      <c r="B83" s="46" t="s">
        <v>133</v>
      </c>
      <c r="C83" s="5" t="s">
        <v>131</v>
      </c>
      <c r="D83" s="17">
        <v>462</v>
      </c>
      <c r="E83" s="17">
        <v>423.8</v>
      </c>
      <c r="F83" s="7">
        <f t="shared" ref="F83:F96" si="7">E83/D83*100</f>
        <v>91.731601731601728</v>
      </c>
      <c r="G83" s="13"/>
      <c r="H83" s="13"/>
      <c r="I83" s="13"/>
      <c r="J83" s="13"/>
    </row>
    <row r="84" spans="1:10" s="14" customFormat="1" ht="15.75" x14ac:dyDescent="0.25">
      <c r="A84" s="10" t="s">
        <v>134</v>
      </c>
      <c r="B84" s="46" t="s">
        <v>135</v>
      </c>
      <c r="C84" s="5" t="s">
        <v>131</v>
      </c>
      <c r="D84" s="17">
        <v>30.4</v>
      </c>
      <c r="E84" s="17">
        <v>31.7</v>
      </c>
      <c r="F84" s="7">
        <f t="shared" si="7"/>
        <v>104.2763157894737</v>
      </c>
      <c r="G84" s="13"/>
      <c r="H84" s="13"/>
      <c r="I84" s="13"/>
      <c r="J84" s="13"/>
    </row>
    <row r="85" spans="1:10" s="14" customFormat="1" ht="31.5" x14ac:dyDescent="0.25">
      <c r="A85" s="10" t="s">
        <v>136</v>
      </c>
      <c r="B85" s="5" t="s">
        <v>137</v>
      </c>
      <c r="C85" s="5" t="s">
        <v>48</v>
      </c>
      <c r="D85" s="17">
        <v>438.4</v>
      </c>
      <c r="E85" s="17">
        <v>439.6</v>
      </c>
      <c r="F85" s="7">
        <f t="shared" si="7"/>
        <v>100.27372262773724</v>
      </c>
      <c r="G85" s="47"/>
      <c r="H85" s="13"/>
      <c r="I85" s="13"/>
      <c r="J85" s="13"/>
    </row>
    <row r="86" spans="1:10" s="14" customFormat="1" ht="15.75" customHeight="1" x14ac:dyDescent="0.25">
      <c r="A86" s="10" t="s">
        <v>138</v>
      </c>
      <c r="B86" s="5" t="s">
        <v>139</v>
      </c>
      <c r="C86" s="5"/>
      <c r="D86" s="17"/>
      <c r="E86" s="17"/>
      <c r="F86" s="7"/>
      <c r="G86" s="13"/>
      <c r="H86" s="13"/>
      <c r="I86" s="13"/>
      <c r="J86" s="13"/>
    </row>
    <row r="87" spans="1:10" s="14" customFormat="1" ht="45" customHeight="1" x14ac:dyDescent="0.25">
      <c r="A87" s="10" t="s">
        <v>140</v>
      </c>
      <c r="B87" s="5" t="s">
        <v>141</v>
      </c>
      <c r="C87" s="5" t="s">
        <v>48</v>
      </c>
      <c r="D87" s="17">
        <v>7695.5</v>
      </c>
      <c r="E87" s="17">
        <v>6508.8</v>
      </c>
      <c r="F87" s="7">
        <f t="shared" si="7"/>
        <v>84.579299590669876</v>
      </c>
      <c r="G87" s="47"/>
      <c r="H87" s="13"/>
      <c r="I87" s="13"/>
      <c r="J87" s="13"/>
    </row>
    <row r="88" spans="1:10" s="14" customFormat="1" ht="15.75" x14ac:dyDescent="0.25">
      <c r="A88" s="10" t="s">
        <v>142</v>
      </c>
      <c r="B88" s="5" t="s">
        <v>143</v>
      </c>
      <c r="C88" s="5" t="s">
        <v>144</v>
      </c>
      <c r="D88" s="17">
        <v>6494</v>
      </c>
      <c r="E88" s="17">
        <v>8036</v>
      </c>
      <c r="F88" s="7">
        <f t="shared" si="7"/>
        <v>123.74499538035109</v>
      </c>
      <c r="G88" s="13"/>
      <c r="H88" s="13"/>
      <c r="I88" s="13"/>
      <c r="J88" s="13"/>
    </row>
    <row r="89" spans="1:10" s="14" customFormat="1" ht="31.5" x14ac:dyDescent="0.25">
      <c r="A89" s="5">
        <v>33</v>
      </c>
      <c r="B89" s="5" t="s">
        <v>145</v>
      </c>
      <c r="C89" s="5" t="s">
        <v>146</v>
      </c>
      <c r="D89" s="17">
        <v>2974</v>
      </c>
      <c r="E89" s="17">
        <v>2192</v>
      </c>
      <c r="F89" s="7">
        <f t="shared" si="7"/>
        <v>73.70544720914593</v>
      </c>
      <c r="G89" s="13"/>
      <c r="H89" s="13"/>
      <c r="I89" s="13"/>
      <c r="J89" s="13"/>
    </row>
    <row r="90" spans="1:10" s="14" customFormat="1" ht="15.75" x14ac:dyDescent="0.25">
      <c r="A90" s="10" t="s">
        <v>147</v>
      </c>
      <c r="B90" s="5" t="s">
        <v>148</v>
      </c>
      <c r="C90" s="5" t="s">
        <v>146</v>
      </c>
      <c r="D90" s="17">
        <v>1133</v>
      </c>
      <c r="E90" s="17">
        <v>810</v>
      </c>
      <c r="F90" s="7">
        <f t="shared" si="7"/>
        <v>71.491615180935568</v>
      </c>
      <c r="G90" s="13"/>
      <c r="H90" s="13"/>
      <c r="I90" s="13"/>
      <c r="J90" s="13"/>
    </row>
    <row r="91" spans="1:10" s="14" customFormat="1" ht="15.75" x14ac:dyDescent="0.25">
      <c r="A91" s="10" t="s">
        <v>149</v>
      </c>
      <c r="B91" s="5" t="s">
        <v>150</v>
      </c>
      <c r="C91" s="5" t="s">
        <v>146</v>
      </c>
      <c r="D91" s="17">
        <v>18</v>
      </c>
      <c r="E91" s="17">
        <v>17</v>
      </c>
      <c r="F91" s="7">
        <f t="shared" si="7"/>
        <v>94.444444444444443</v>
      </c>
      <c r="G91" s="13"/>
      <c r="H91" s="13"/>
      <c r="I91" s="13"/>
      <c r="J91" s="13"/>
    </row>
    <row r="92" spans="1:10" s="14" customFormat="1" ht="15.75" x14ac:dyDescent="0.25">
      <c r="A92" s="5">
        <v>34</v>
      </c>
      <c r="B92" s="5" t="s">
        <v>151</v>
      </c>
      <c r="C92" s="5" t="s">
        <v>146</v>
      </c>
      <c r="D92" s="17">
        <v>1300</v>
      </c>
      <c r="E92" s="17">
        <v>1320</v>
      </c>
      <c r="F92" s="7">
        <f t="shared" si="7"/>
        <v>101.53846153846153</v>
      </c>
      <c r="G92" s="13"/>
      <c r="H92" s="13"/>
      <c r="I92" s="13"/>
      <c r="J92" s="13"/>
    </row>
    <row r="93" spans="1:10" s="14" customFormat="1" ht="15.75" x14ac:dyDescent="0.25">
      <c r="A93" s="5">
        <v>35</v>
      </c>
      <c r="B93" s="5" t="s">
        <v>152</v>
      </c>
      <c r="C93" s="5" t="s">
        <v>146</v>
      </c>
      <c r="D93" s="17">
        <v>62.9</v>
      </c>
      <c r="E93" s="17">
        <v>63.9</v>
      </c>
      <c r="F93" s="7">
        <f t="shared" si="7"/>
        <v>101.58982511923689</v>
      </c>
      <c r="G93" s="13"/>
      <c r="H93" s="13"/>
      <c r="I93" s="13"/>
      <c r="J93" s="13"/>
    </row>
    <row r="94" spans="1:10" s="14" customFormat="1" ht="15.75" x14ac:dyDescent="0.25">
      <c r="A94" s="5">
        <v>36</v>
      </c>
      <c r="B94" s="5" t="s">
        <v>153</v>
      </c>
      <c r="C94" s="5" t="s">
        <v>146</v>
      </c>
      <c r="D94" s="17">
        <v>51</v>
      </c>
      <c r="E94" s="17">
        <v>49</v>
      </c>
      <c r="F94" s="7">
        <f t="shared" si="7"/>
        <v>96.078431372549019</v>
      </c>
      <c r="G94" s="13"/>
      <c r="H94" s="13"/>
      <c r="I94" s="13"/>
      <c r="J94" s="13"/>
    </row>
    <row r="95" spans="1:10" s="14" customFormat="1" ht="27.75" customHeight="1" x14ac:dyDescent="0.25">
      <c r="A95" s="5">
        <v>37</v>
      </c>
      <c r="B95" s="5" t="s">
        <v>154</v>
      </c>
      <c r="C95" s="5" t="s">
        <v>155</v>
      </c>
      <c r="D95" s="17">
        <v>570</v>
      </c>
      <c r="E95" s="17">
        <v>446</v>
      </c>
      <c r="F95" s="7">
        <f t="shared" si="7"/>
        <v>78.245614035087712</v>
      </c>
      <c r="G95" s="13"/>
      <c r="H95" s="13"/>
      <c r="I95" s="13"/>
      <c r="J95" s="13"/>
    </row>
    <row r="96" spans="1:10" s="14" customFormat="1" ht="26.25" customHeight="1" x14ac:dyDescent="0.25">
      <c r="A96" s="5">
        <v>38</v>
      </c>
      <c r="B96" s="5" t="s">
        <v>156</v>
      </c>
      <c r="C96" s="5" t="s">
        <v>146</v>
      </c>
      <c r="D96" s="17">
        <v>794</v>
      </c>
      <c r="E96" s="5">
        <v>727</v>
      </c>
      <c r="F96" s="7">
        <f t="shared" si="7"/>
        <v>91.561712846347604</v>
      </c>
      <c r="G96" s="13"/>
      <c r="H96" s="13"/>
      <c r="I96" s="13"/>
      <c r="J96" s="13"/>
    </row>
    <row r="97" spans="1:10" s="14" customFormat="1" ht="26.25" customHeight="1" x14ac:dyDescent="0.25">
      <c r="A97" s="11" t="s">
        <v>157</v>
      </c>
      <c r="B97" s="12"/>
      <c r="C97" s="12"/>
      <c r="D97" s="12"/>
      <c r="E97" s="12"/>
      <c r="F97" s="16"/>
      <c r="G97" s="13"/>
      <c r="H97" s="13"/>
      <c r="I97" s="13"/>
      <c r="J97" s="13"/>
    </row>
    <row r="98" spans="1:10" s="14" customFormat="1" ht="31.5" x14ac:dyDescent="0.25">
      <c r="A98" s="48">
        <v>39</v>
      </c>
      <c r="B98" s="49" t="s">
        <v>158</v>
      </c>
      <c r="C98" s="50" t="s">
        <v>98</v>
      </c>
      <c r="D98" s="17">
        <v>462</v>
      </c>
      <c r="E98" s="17">
        <v>479</v>
      </c>
      <c r="F98" s="7">
        <f>E98/D98*100</f>
        <v>103.67965367965368</v>
      </c>
      <c r="G98" s="13"/>
      <c r="H98" s="13"/>
      <c r="I98" s="13"/>
      <c r="J98" s="13"/>
    </row>
    <row r="99" spans="1:10" s="14" customFormat="1" ht="24" customHeight="1" x14ac:dyDescent="0.25">
      <c r="A99" s="48" t="s">
        <v>159</v>
      </c>
      <c r="B99" s="49" t="s">
        <v>160</v>
      </c>
      <c r="C99" s="50" t="s">
        <v>98</v>
      </c>
      <c r="D99" s="17">
        <v>399</v>
      </c>
      <c r="E99" s="17">
        <v>418</v>
      </c>
      <c r="F99" s="7">
        <f t="shared" ref="F99:F103" si="8">E99/D99*100</f>
        <v>104.76190476190477</v>
      </c>
      <c r="G99" s="13"/>
      <c r="H99" s="13"/>
      <c r="I99" s="13"/>
      <c r="J99" s="13"/>
    </row>
    <row r="100" spans="1:10" s="14" customFormat="1" ht="15.75" x14ac:dyDescent="0.25">
      <c r="A100" s="48" t="s">
        <v>161</v>
      </c>
      <c r="B100" s="51" t="s">
        <v>162</v>
      </c>
      <c r="C100" s="51" t="s">
        <v>98</v>
      </c>
      <c r="D100" s="17">
        <v>63</v>
      </c>
      <c r="E100" s="17">
        <v>61</v>
      </c>
      <c r="F100" s="7">
        <f t="shared" si="8"/>
        <v>96.825396825396822</v>
      </c>
      <c r="G100" s="13"/>
      <c r="H100" s="13"/>
      <c r="I100" s="13"/>
      <c r="J100" s="13"/>
    </row>
    <row r="101" spans="1:10" s="14" customFormat="1" ht="31.5" x14ac:dyDescent="0.25">
      <c r="A101" s="5">
        <v>40</v>
      </c>
      <c r="B101" s="25" t="s">
        <v>163</v>
      </c>
      <c r="C101" s="5" t="s">
        <v>95</v>
      </c>
      <c r="D101" s="17">
        <v>28.11</v>
      </c>
      <c r="E101" s="17">
        <v>28.99</v>
      </c>
      <c r="F101" s="7">
        <f t="shared" si="8"/>
        <v>103.1305585200996</v>
      </c>
      <c r="G101" s="13"/>
      <c r="H101" s="13"/>
      <c r="I101" s="13"/>
      <c r="J101" s="13"/>
    </row>
    <row r="102" spans="1:10" s="14" customFormat="1" ht="47.25" x14ac:dyDescent="0.25">
      <c r="A102" s="5">
        <v>41</v>
      </c>
      <c r="B102" s="25" t="s">
        <v>164</v>
      </c>
      <c r="C102" s="5" t="s">
        <v>95</v>
      </c>
      <c r="D102" s="17">
        <v>72</v>
      </c>
      <c r="E102" s="17">
        <v>108</v>
      </c>
      <c r="F102" s="7">
        <f t="shared" si="8"/>
        <v>150</v>
      </c>
      <c r="G102" s="13"/>
      <c r="H102" s="13"/>
      <c r="I102" s="13"/>
      <c r="J102" s="13"/>
    </row>
    <row r="103" spans="1:10" s="14" customFormat="1" ht="21.75" customHeight="1" x14ac:dyDescent="0.25">
      <c r="A103" s="5">
        <v>42</v>
      </c>
      <c r="B103" s="25" t="s">
        <v>165</v>
      </c>
      <c r="C103" s="5" t="s">
        <v>95</v>
      </c>
      <c r="D103" s="17">
        <v>66</v>
      </c>
      <c r="E103" s="17">
        <v>67</v>
      </c>
      <c r="F103" s="7">
        <f t="shared" si="8"/>
        <v>101.51515151515152</v>
      </c>
      <c r="G103" s="13"/>
      <c r="H103" s="13"/>
      <c r="I103" s="13"/>
      <c r="J103" s="13"/>
    </row>
    <row r="104" spans="1:10" s="14" customFormat="1" ht="31.5" x14ac:dyDescent="0.25">
      <c r="A104" s="5">
        <v>43</v>
      </c>
      <c r="B104" s="25" t="s">
        <v>166</v>
      </c>
      <c r="C104" s="5" t="s">
        <v>95</v>
      </c>
      <c r="D104" s="17" t="s">
        <v>167</v>
      </c>
      <c r="E104" s="17" t="s">
        <v>168</v>
      </c>
      <c r="F104" s="52"/>
      <c r="G104" s="13"/>
      <c r="H104" s="13"/>
      <c r="I104" s="13"/>
      <c r="J104" s="13"/>
    </row>
    <row r="105" spans="1:10" s="14" customFormat="1" ht="31.5" x14ac:dyDescent="0.25">
      <c r="A105" s="10" t="s">
        <v>169</v>
      </c>
      <c r="B105" s="25" t="s">
        <v>170</v>
      </c>
      <c r="C105" s="5" t="s">
        <v>171</v>
      </c>
      <c r="D105" s="53" t="s">
        <v>172</v>
      </c>
      <c r="E105" s="53" t="s">
        <v>173</v>
      </c>
      <c r="F105" s="52"/>
      <c r="G105" s="13"/>
      <c r="H105" s="13"/>
      <c r="I105" s="13"/>
      <c r="J105" s="13" t="s">
        <v>174</v>
      </c>
    </row>
    <row r="106" spans="1:10" s="14" customFormat="1" ht="15.75" customHeight="1" x14ac:dyDescent="0.25">
      <c r="A106" s="54" t="s">
        <v>175</v>
      </c>
      <c r="B106" s="55"/>
      <c r="C106" s="55"/>
      <c r="D106" s="55"/>
      <c r="E106" s="55"/>
      <c r="F106" s="56"/>
      <c r="G106" s="13"/>
      <c r="H106" s="13"/>
      <c r="I106" s="13"/>
      <c r="J106" s="13"/>
    </row>
    <row r="107" spans="1:10" s="14" customFormat="1" ht="15.75" x14ac:dyDescent="0.25">
      <c r="A107" s="17">
        <v>45</v>
      </c>
      <c r="B107" s="17" t="s">
        <v>176</v>
      </c>
      <c r="C107" s="5" t="s">
        <v>177</v>
      </c>
      <c r="D107" s="5">
        <v>17</v>
      </c>
      <c r="E107" s="5">
        <v>19</v>
      </c>
      <c r="F107" s="57">
        <f>E107/D107*100</f>
        <v>111.76470588235294</v>
      </c>
      <c r="G107" s="13"/>
      <c r="H107" s="13"/>
      <c r="I107" s="13"/>
      <c r="J107" s="13"/>
    </row>
    <row r="108" spans="1:10" s="14" customFormat="1" ht="15.75" x14ac:dyDescent="0.25">
      <c r="A108" s="17" t="s">
        <v>178</v>
      </c>
      <c r="B108" s="17" t="s">
        <v>179</v>
      </c>
      <c r="C108" s="5" t="s">
        <v>177</v>
      </c>
      <c r="D108" s="5">
        <v>6</v>
      </c>
      <c r="E108" s="5">
        <v>6</v>
      </c>
      <c r="F108" s="57">
        <f t="shared" ref="F108:F110" si="9">E108/D108*100</f>
        <v>100</v>
      </c>
      <c r="G108" s="13"/>
      <c r="H108" s="13"/>
      <c r="I108" s="13"/>
      <c r="J108" s="13"/>
    </row>
    <row r="109" spans="1:10" s="14" customFormat="1" ht="15.75" x14ac:dyDescent="0.25">
      <c r="A109" s="17" t="s">
        <v>180</v>
      </c>
      <c r="B109" s="17" t="s">
        <v>181</v>
      </c>
      <c r="C109" s="5" t="s">
        <v>177</v>
      </c>
      <c r="D109" s="5">
        <v>9</v>
      </c>
      <c r="E109" s="5">
        <v>9</v>
      </c>
      <c r="F109" s="57">
        <f t="shared" si="9"/>
        <v>100</v>
      </c>
      <c r="G109" s="13"/>
      <c r="H109" s="13"/>
      <c r="I109" s="13"/>
      <c r="J109" s="13"/>
    </row>
    <row r="110" spans="1:10" s="14" customFormat="1" ht="15.75" x14ac:dyDescent="0.25">
      <c r="A110" s="17" t="s">
        <v>182</v>
      </c>
      <c r="B110" s="17" t="s">
        <v>183</v>
      </c>
      <c r="C110" s="5" t="s">
        <v>177</v>
      </c>
      <c r="D110" s="5">
        <v>2</v>
      </c>
      <c r="E110" s="5">
        <v>4</v>
      </c>
      <c r="F110" s="57">
        <f t="shared" si="9"/>
        <v>200</v>
      </c>
      <c r="G110" s="13"/>
      <c r="H110" s="13"/>
      <c r="I110" s="13"/>
      <c r="J110" s="13"/>
    </row>
    <row r="111" spans="1:10" s="14" customFormat="1" ht="46.5" customHeight="1" x14ac:dyDescent="0.25">
      <c r="A111" s="18" t="s">
        <v>4</v>
      </c>
      <c r="B111" s="18" t="s">
        <v>5</v>
      </c>
      <c r="C111" s="18" t="s">
        <v>6</v>
      </c>
      <c r="D111" s="18" t="s">
        <v>7</v>
      </c>
      <c r="E111" s="18" t="s">
        <v>8</v>
      </c>
      <c r="F111" s="4" t="s">
        <v>9</v>
      </c>
      <c r="G111" s="13"/>
      <c r="H111" s="13"/>
      <c r="I111" s="13"/>
      <c r="J111" s="13"/>
    </row>
    <row r="112" spans="1:10" s="14" customFormat="1" ht="31.5" x14ac:dyDescent="0.25">
      <c r="A112" s="17">
        <v>46</v>
      </c>
      <c r="B112" s="58" t="s">
        <v>184</v>
      </c>
      <c r="C112" s="5" t="s">
        <v>88</v>
      </c>
      <c r="D112" s="5">
        <v>2700</v>
      </c>
      <c r="E112" s="5">
        <f>E113+E114</f>
        <v>2704</v>
      </c>
      <c r="F112" s="57">
        <f>E112/D112*100</f>
        <v>100.14814814814814</v>
      </c>
      <c r="G112" s="13"/>
      <c r="H112" s="13"/>
      <c r="I112" s="13"/>
      <c r="J112" s="13"/>
    </row>
    <row r="113" spans="1:11" s="14" customFormat="1" ht="15.75" x14ac:dyDescent="0.25">
      <c r="A113" s="17" t="s">
        <v>185</v>
      </c>
      <c r="B113" s="58" t="s">
        <v>186</v>
      </c>
      <c r="C113" s="5" t="s">
        <v>88</v>
      </c>
      <c r="D113" s="5">
        <v>2529</v>
      </c>
      <c r="E113" s="5">
        <v>2539</v>
      </c>
      <c r="F113" s="57">
        <f t="shared" ref="F113:F129" si="10">E113/D113*100</f>
        <v>100.39541320680109</v>
      </c>
      <c r="G113" s="13"/>
      <c r="H113" s="13"/>
      <c r="I113" s="13"/>
      <c r="J113" s="13"/>
    </row>
    <row r="114" spans="1:11" s="14" customFormat="1" ht="15.75" x14ac:dyDescent="0.25">
      <c r="A114" s="17" t="s">
        <v>187</v>
      </c>
      <c r="B114" s="58" t="s">
        <v>188</v>
      </c>
      <c r="C114" s="5" t="s">
        <v>88</v>
      </c>
      <c r="D114" s="5">
        <v>171</v>
      </c>
      <c r="E114" s="5">
        <v>165</v>
      </c>
      <c r="F114" s="57">
        <f t="shared" si="10"/>
        <v>96.491228070175438</v>
      </c>
      <c r="G114" s="13"/>
      <c r="H114" s="13"/>
      <c r="I114" s="13"/>
      <c r="J114" s="13"/>
    </row>
    <row r="115" spans="1:11" s="14" customFormat="1" ht="15.75" x14ac:dyDescent="0.25">
      <c r="A115" s="17">
        <v>47</v>
      </c>
      <c r="B115" s="58" t="s">
        <v>189</v>
      </c>
      <c r="C115" s="5" t="s">
        <v>33</v>
      </c>
      <c r="D115" s="5">
        <v>11290</v>
      </c>
      <c r="E115" s="5">
        <v>12656.2</v>
      </c>
      <c r="F115" s="57">
        <f t="shared" si="10"/>
        <v>112.10097431355182</v>
      </c>
      <c r="G115" s="13"/>
      <c r="H115" s="13"/>
      <c r="I115" s="13"/>
      <c r="J115" s="13"/>
    </row>
    <row r="116" spans="1:11" s="14" customFormat="1" ht="31.5" x14ac:dyDescent="0.25">
      <c r="A116" s="17">
        <v>48</v>
      </c>
      <c r="B116" s="58" t="s">
        <v>190</v>
      </c>
      <c r="C116" s="5" t="s">
        <v>95</v>
      </c>
      <c r="D116" s="5">
        <v>68</v>
      </c>
      <c r="E116" s="5">
        <v>69</v>
      </c>
      <c r="F116" s="57">
        <f t="shared" si="10"/>
        <v>101.47058823529412</v>
      </c>
      <c r="G116" s="13"/>
      <c r="H116" s="13"/>
      <c r="I116" s="13"/>
      <c r="J116" s="13"/>
    </row>
    <row r="117" spans="1:11" s="14" customFormat="1" ht="15.75" x14ac:dyDescent="0.25">
      <c r="A117" s="17" t="s">
        <v>191</v>
      </c>
      <c r="B117" s="59" t="s">
        <v>192</v>
      </c>
      <c r="C117" s="17" t="s">
        <v>77</v>
      </c>
      <c r="D117" s="5">
        <v>7445</v>
      </c>
      <c r="E117" s="5">
        <v>5097.3599999999997</v>
      </c>
      <c r="F117" s="57">
        <f t="shared" si="10"/>
        <v>68.466890530557407</v>
      </c>
      <c r="G117" s="13"/>
      <c r="H117" s="13"/>
      <c r="I117" s="13"/>
      <c r="J117" s="13"/>
    </row>
    <row r="118" spans="1:11" s="14" customFormat="1" ht="31.5" x14ac:dyDescent="0.25">
      <c r="A118" s="17">
        <v>49</v>
      </c>
      <c r="B118" s="59" t="s">
        <v>193</v>
      </c>
      <c r="C118" s="17" t="s">
        <v>33</v>
      </c>
      <c r="D118" s="5">
        <v>80860</v>
      </c>
      <c r="E118" s="5">
        <v>0</v>
      </c>
      <c r="F118" s="57">
        <f t="shared" si="10"/>
        <v>0</v>
      </c>
      <c r="G118" s="13"/>
      <c r="H118" s="13"/>
      <c r="I118" s="13"/>
      <c r="J118" s="13"/>
    </row>
    <row r="119" spans="1:11" s="14" customFormat="1" ht="15.75" x14ac:dyDescent="0.25">
      <c r="A119" s="17" t="s">
        <v>194</v>
      </c>
      <c r="B119" s="58" t="s">
        <v>195</v>
      </c>
      <c r="C119" s="17" t="s">
        <v>33</v>
      </c>
      <c r="D119" s="5">
        <v>26997</v>
      </c>
      <c r="E119" s="5">
        <v>0</v>
      </c>
      <c r="F119" s="57">
        <f t="shared" si="10"/>
        <v>0</v>
      </c>
      <c r="G119" s="13"/>
      <c r="H119" s="13"/>
      <c r="I119" s="13"/>
      <c r="J119" s="13"/>
    </row>
    <row r="120" spans="1:11" s="14" customFormat="1" ht="18" customHeight="1" x14ac:dyDescent="0.25">
      <c r="A120" s="17" t="s">
        <v>196</v>
      </c>
      <c r="B120" s="58" t="s">
        <v>197</v>
      </c>
      <c r="C120" s="17" t="s">
        <v>33</v>
      </c>
      <c r="D120" s="5">
        <v>55</v>
      </c>
      <c r="E120" s="5">
        <v>867.5</v>
      </c>
      <c r="F120" s="57">
        <f t="shared" si="10"/>
        <v>1577.2727272727273</v>
      </c>
      <c r="G120" s="13"/>
      <c r="H120" s="13"/>
      <c r="I120" s="13"/>
      <c r="J120" s="13"/>
    </row>
    <row r="121" spans="1:11" s="14" customFormat="1" ht="15.75" x14ac:dyDescent="0.25">
      <c r="A121" s="17" t="s">
        <v>198</v>
      </c>
      <c r="B121" s="58" t="s">
        <v>199</v>
      </c>
      <c r="C121" s="17" t="s">
        <v>33</v>
      </c>
      <c r="D121" s="5">
        <v>55</v>
      </c>
      <c r="E121" s="5">
        <v>0</v>
      </c>
      <c r="F121" s="57">
        <f t="shared" si="10"/>
        <v>0</v>
      </c>
      <c r="G121" s="13"/>
      <c r="H121" s="13"/>
      <c r="I121" s="13"/>
      <c r="J121" s="13"/>
    </row>
    <row r="122" spans="1:11" s="14" customFormat="1" ht="15.75" x14ac:dyDescent="0.25">
      <c r="A122" s="17">
        <v>50</v>
      </c>
      <c r="B122" s="59" t="s">
        <v>200</v>
      </c>
      <c r="C122" s="17" t="s">
        <v>33</v>
      </c>
      <c r="D122" s="5">
        <v>0</v>
      </c>
      <c r="E122" s="5">
        <v>13353.94</v>
      </c>
      <c r="F122" s="57" t="e">
        <f t="shared" si="10"/>
        <v>#DIV/0!</v>
      </c>
      <c r="G122" s="13"/>
      <c r="H122" s="13"/>
      <c r="I122" s="13"/>
      <c r="J122" s="13"/>
      <c r="K122" s="13"/>
    </row>
    <row r="123" spans="1:11" s="14" customFormat="1" ht="28.5" customHeight="1" x14ac:dyDescent="0.25">
      <c r="A123" s="17" t="s">
        <v>201</v>
      </c>
      <c r="B123" s="58" t="s">
        <v>202</v>
      </c>
      <c r="C123" s="17" t="s">
        <v>33</v>
      </c>
      <c r="D123" s="5">
        <v>0</v>
      </c>
      <c r="E123" s="5">
        <v>12102.64</v>
      </c>
      <c r="F123" s="57" t="e">
        <f t="shared" si="10"/>
        <v>#DIV/0!</v>
      </c>
      <c r="G123" s="13"/>
      <c r="H123" s="13"/>
      <c r="I123" s="13"/>
      <c r="J123" s="13"/>
    </row>
    <row r="124" spans="1:11" s="14" customFormat="1" ht="15.75" x14ac:dyDescent="0.25">
      <c r="A124" s="17">
        <v>52</v>
      </c>
      <c r="B124" s="59" t="s">
        <v>203</v>
      </c>
      <c r="C124" s="17" t="s">
        <v>33</v>
      </c>
      <c r="D124" s="5">
        <v>0</v>
      </c>
      <c r="E124" s="5">
        <v>0</v>
      </c>
      <c r="F124" s="57" t="e">
        <f t="shared" si="10"/>
        <v>#DIV/0!</v>
      </c>
      <c r="G124" s="13"/>
      <c r="H124" s="13"/>
      <c r="I124" s="13"/>
      <c r="J124" s="13"/>
    </row>
    <row r="125" spans="1:11" s="14" customFormat="1" ht="15.75" x14ac:dyDescent="0.25">
      <c r="A125" s="17">
        <v>53</v>
      </c>
      <c r="B125" s="60" t="s">
        <v>204</v>
      </c>
      <c r="C125" s="17" t="s">
        <v>33</v>
      </c>
      <c r="D125" s="5">
        <v>105</v>
      </c>
      <c r="E125" s="5">
        <v>300</v>
      </c>
      <c r="F125" s="57">
        <f t="shared" si="10"/>
        <v>285.71428571428572</v>
      </c>
      <c r="G125" s="13"/>
      <c r="H125" s="13"/>
      <c r="I125" s="13"/>
      <c r="J125" s="13"/>
    </row>
    <row r="126" spans="1:11" s="14" customFormat="1" ht="15.75" x14ac:dyDescent="0.25">
      <c r="A126" s="17">
        <v>54</v>
      </c>
      <c r="B126" s="61" t="s">
        <v>205</v>
      </c>
      <c r="C126" s="17" t="s">
        <v>33</v>
      </c>
      <c r="D126" s="5">
        <v>68.5</v>
      </c>
      <c r="E126" s="5">
        <v>13899.74</v>
      </c>
      <c r="F126" s="57">
        <f t="shared" si="10"/>
        <v>20291.59124087591</v>
      </c>
      <c r="G126" s="13"/>
      <c r="H126" s="13"/>
      <c r="I126" s="13"/>
      <c r="J126" s="13"/>
    </row>
    <row r="127" spans="1:11" s="14" customFormat="1" ht="15.75" x14ac:dyDescent="0.25">
      <c r="A127" s="17">
        <v>55</v>
      </c>
      <c r="B127" s="58" t="s">
        <v>206</v>
      </c>
      <c r="C127" s="17" t="s">
        <v>33</v>
      </c>
      <c r="D127" s="5">
        <v>0</v>
      </c>
      <c r="E127" s="5">
        <v>0</v>
      </c>
      <c r="F127" s="57" t="e">
        <f t="shared" si="10"/>
        <v>#DIV/0!</v>
      </c>
      <c r="G127" s="13"/>
      <c r="H127" s="13"/>
      <c r="I127" s="13"/>
      <c r="J127" s="13"/>
    </row>
    <row r="128" spans="1:11" s="14" customFormat="1" ht="17.25" customHeight="1" x14ac:dyDescent="0.25">
      <c r="A128" s="58">
        <v>56</v>
      </c>
      <c r="B128" s="58" t="s">
        <v>207</v>
      </c>
      <c r="C128" s="17" t="s">
        <v>33</v>
      </c>
      <c r="D128" s="5">
        <v>79652</v>
      </c>
      <c r="E128" s="5">
        <v>141547</v>
      </c>
      <c r="F128" s="57">
        <f t="shared" si="10"/>
        <v>177.7067744689399</v>
      </c>
      <c r="G128" s="13"/>
      <c r="H128" s="13"/>
      <c r="I128" s="13"/>
      <c r="J128" s="13"/>
    </row>
    <row r="129" spans="1:10" s="14" customFormat="1" ht="15.75" x14ac:dyDescent="0.25">
      <c r="A129" s="58">
        <v>57</v>
      </c>
      <c r="B129" s="58" t="s">
        <v>208</v>
      </c>
      <c r="C129" s="59"/>
      <c r="D129" s="5">
        <v>1</v>
      </c>
      <c r="E129" s="5">
        <v>1</v>
      </c>
      <c r="F129" s="57">
        <f t="shared" si="10"/>
        <v>100</v>
      </c>
      <c r="G129" s="13"/>
      <c r="H129" s="13"/>
      <c r="I129" s="13"/>
      <c r="J129" s="13"/>
    </row>
    <row r="130" spans="1:10" s="14" customFormat="1" ht="15.75" x14ac:dyDescent="0.25">
      <c r="A130" s="11" t="s">
        <v>209</v>
      </c>
      <c r="B130" s="12"/>
      <c r="C130" s="12"/>
      <c r="D130" s="12"/>
      <c r="E130" s="12"/>
      <c r="F130" s="16"/>
      <c r="G130" s="13"/>
      <c r="H130" s="13"/>
      <c r="I130" s="13"/>
      <c r="J130" s="13"/>
    </row>
    <row r="131" spans="1:10" s="9" customFormat="1" ht="27" customHeight="1" x14ac:dyDescent="0.25">
      <c r="A131" s="5">
        <v>58</v>
      </c>
      <c r="B131" s="5" t="s">
        <v>210</v>
      </c>
      <c r="C131" s="5" t="s">
        <v>52</v>
      </c>
      <c r="D131" s="62">
        <v>1072.7570000000001</v>
      </c>
      <c r="E131" s="6">
        <v>1091.748</v>
      </c>
      <c r="F131" s="7">
        <f>E131/D131*100</f>
        <v>101.77029839935791</v>
      </c>
      <c r="G131" s="8"/>
      <c r="H131" s="8"/>
      <c r="I131" s="8"/>
      <c r="J131" s="8"/>
    </row>
    <row r="132" spans="1:10" s="9" customFormat="1" ht="28.5" customHeight="1" x14ac:dyDescent="0.25">
      <c r="A132" s="5">
        <v>59</v>
      </c>
      <c r="B132" s="5" t="s">
        <v>211</v>
      </c>
      <c r="C132" s="5" t="s">
        <v>52</v>
      </c>
      <c r="D132" s="62">
        <v>1097.6030000000001</v>
      </c>
      <c r="E132" s="6">
        <v>1070.1569999999999</v>
      </c>
      <c r="F132" s="7">
        <f t="shared" ref="F132" si="11">E132/D132*100</f>
        <v>97.499460187335487</v>
      </c>
      <c r="G132" s="8"/>
      <c r="H132" s="8"/>
      <c r="I132" s="8"/>
      <c r="J132" s="8"/>
    </row>
    <row r="133" spans="1:10" s="14" customFormat="1" ht="15.75" hidden="1" x14ac:dyDescent="0.25">
      <c r="A133" s="63"/>
      <c r="B133" s="63"/>
      <c r="C133" s="63"/>
      <c r="D133" s="63"/>
      <c r="E133" s="63"/>
      <c r="F133" s="63"/>
      <c r="G133" s="13"/>
      <c r="H133" s="13"/>
      <c r="I133" s="13"/>
      <c r="J133" s="13"/>
    </row>
    <row r="134" spans="1:10" s="14" customFormat="1" ht="2.25" hidden="1" customHeight="1" x14ac:dyDescent="0.25">
      <c r="A134" s="5">
        <v>67</v>
      </c>
      <c r="B134" s="5" t="s">
        <v>212</v>
      </c>
      <c r="C134" s="5" t="s">
        <v>52</v>
      </c>
      <c r="D134" s="5">
        <v>0</v>
      </c>
      <c r="E134" s="5">
        <v>0</v>
      </c>
      <c r="F134" s="7" t="e">
        <f t="shared" ref="F134:F135" si="12">E134/D134*100</f>
        <v>#DIV/0!</v>
      </c>
      <c r="G134" s="13"/>
      <c r="H134" s="13"/>
      <c r="I134" s="13"/>
      <c r="J134" s="13"/>
    </row>
    <row r="135" spans="1:10" s="14" customFormat="1" ht="6" hidden="1" customHeight="1" x14ac:dyDescent="0.25">
      <c r="A135" s="5">
        <v>68</v>
      </c>
      <c r="B135" s="5" t="s">
        <v>213</v>
      </c>
      <c r="C135" s="5" t="s">
        <v>23</v>
      </c>
      <c r="D135" s="5">
        <v>0</v>
      </c>
      <c r="E135" s="5">
        <v>0</v>
      </c>
      <c r="F135" s="7" t="e">
        <f t="shared" si="12"/>
        <v>#DIV/0!</v>
      </c>
      <c r="G135" s="13"/>
      <c r="H135" s="13"/>
      <c r="I135" s="13"/>
      <c r="J135" s="13"/>
    </row>
    <row r="136" spans="1:10" s="14" customFormat="1" ht="18.75" customHeight="1" x14ac:dyDescent="0.25">
      <c r="A136" s="64" t="s">
        <v>214</v>
      </c>
      <c r="B136" s="65"/>
      <c r="C136" s="65"/>
      <c r="D136" s="65"/>
      <c r="E136" s="65"/>
      <c r="F136" s="66"/>
      <c r="G136" s="13"/>
      <c r="H136" s="13"/>
      <c r="I136" s="13"/>
      <c r="J136" s="13"/>
    </row>
    <row r="137" spans="1:10" s="14" customFormat="1" ht="15.75" x14ac:dyDescent="0.25">
      <c r="A137" s="5">
        <v>60</v>
      </c>
      <c r="B137" s="25" t="s">
        <v>215</v>
      </c>
      <c r="C137" s="5" t="s">
        <v>88</v>
      </c>
      <c r="D137" s="17">
        <v>40</v>
      </c>
      <c r="E137" s="17">
        <v>45</v>
      </c>
      <c r="F137" s="7">
        <f>E137/D137*100</f>
        <v>112.5</v>
      </c>
      <c r="G137" s="13"/>
      <c r="H137" s="13"/>
      <c r="I137" s="13"/>
      <c r="J137" s="13"/>
    </row>
    <row r="138" spans="1:10" s="14" customFormat="1" ht="15.75" x14ac:dyDescent="0.25">
      <c r="A138" s="5">
        <v>61</v>
      </c>
      <c r="B138" s="25" t="s">
        <v>216</v>
      </c>
      <c r="C138" s="5" t="s">
        <v>88</v>
      </c>
      <c r="D138" s="17">
        <v>222</v>
      </c>
      <c r="E138" s="17">
        <v>256</v>
      </c>
      <c r="F138" s="7">
        <f t="shared" ref="F138:F144" si="13">E138/D138*100</f>
        <v>115.31531531531532</v>
      </c>
      <c r="G138" s="13"/>
      <c r="H138" s="13"/>
      <c r="I138" s="13"/>
      <c r="J138" s="13"/>
    </row>
    <row r="139" spans="1:10" s="14" customFormat="1" ht="15.75" x14ac:dyDescent="0.25">
      <c r="A139" s="5">
        <v>62</v>
      </c>
      <c r="B139" s="25" t="s">
        <v>217</v>
      </c>
      <c r="C139" s="5" t="s">
        <v>88</v>
      </c>
      <c r="D139" s="17">
        <f>D137-D138</f>
        <v>-182</v>
      </c>
      <c r="E139" s="17">
        <v>-211</v>
      </c>
      <c r="F139" s="7">
        <f t="shared" si="13"/>
        <v>115.93406593406594</v>
      </c>
      <c r="G139" s="13"/>
      <c r="H139" s="13"/>
      <c r="I139" s="13"/>
      <c r="J139" s="13"/>
    </row>
    <row r="140" spans="1:10" s="14" customFormat="1" ht="15.75" x14ac:dyDescent="0.25">
      <c r="A140" s="5">
        <v>63</v>
      </c>
      <c r="B140" s="25" t="s">
        <v>218</v>
      </c>
      <c r="C140" s="5" t="s">
        <v>88</v>
      </c>
      <c r="D140" s="15">
        <f>D137*1000/16675</f>
        <v>2.39880059970015</v>
      </c>
      <c r="E140" s="15">
        <v>2.72</v>
      </c>
      <c r="F140" s="7">
        <f t="shared" si="13"/>
        <v>113.39000000000001</v>
      </c>
      <c r="G140" s="13"/>
      <c r="H140" s="13"/>
      <c r="I140" s="13"/>
      <c r="J140" s="13"/>
    </row>
    <row r="141" spans="1:10" s="14" customFormat="1" ht="15.75" x14ac:dyDescent="0.25">
      <c r="A141" s="5">
        <v>64</v>
      </c>
      <c r="B141" s="25" t="s">
        <v>219</v>
      </c>
      <c r="C141" s="5" t="s">
        <v>88</v>
      </c>
      <c r="D141" s="15">
        <f>D138*1000/16675</f>
        <v>13.313343328335833</v>
      </c>
      <c r="E141" s="15">
        <v>15.5</v>
      </c>
      <c r="F141" s="7">
        <f t="shared" si="13"/>
        <v>116.42454954954955</v>
      </c>
      <c r="G141" s="13"/>
      <c r="H141" s="13"/>
      <c r="I141" s="13"/>
      <c r="J141" s="13"/>
    </row>
    <row r="142" spans="1:10" s="14" customFormat="1" ht="31.5" x14ac:dyDescent="0.25">
      <c r="A142" s="5">
        <v>65</v>
      </c>
      <c r="B142" s="25" t="s">
        <v>220</v>
      </c>
      <c r="C142" s="5" t="s">
        <v>88</v>
      </c>
      <c r="D142" s="15">
        <f>D138/D137</f>
        <v>5.55</v>
      </c>
      <c r="E142" s="15">
        <v>5.7</v>
      </c>
      <c r="F142" s="7">
        <f t="shared" si="13"/>
        <v>102.70270270270272</v>
      </c>
      <c r="G142" s="13"/>
      <c r="H142" s="13"/>
      <c r="I142" s="13"/>
      <c r="J142" s="13"/>
    </row>
    <row r="143" spans="1:10" s="14" customFormat="1" ht="15.75" x14ac:dyDescent="0.25">
      <c r="A143" s="5">
        <v>66</v>
      </c>
      <c r="B143" s="25" t="s">
        <v>221</v>
      </c>
      <c r="C143" s="5" t="s">
        <v>177</v>
      </c>
      <c r="D143" s="17">
        <v>48</v>
      </c>
      <c r="E143" s="17">
        <v>38</v>
      </c>
      <c r="F143" s="7">
        <f t="shared" si="13"/>
        <v>79.166666666666657</v>
      </c>
      <c r="G143" s="13"/>
      <c r="H143" s="13"/>
      <c r="I143" s="13"/>
      <c r="J143" s="13"/>
    </row>
    <row r="144" spans="1:10" s="14" customFormat="1" ht="15.75" x14ac:dyDescent="0.25">
      <c r="A144" s="5">
        <v>67</v>
      </c>
      <c r="B144" s="67" t="s">
        <v>222</v>
      </c>
      <c r="C144" s="5" t="s">
        <v>177</v>
      </c>
      <c r="D144" s="17">
        <v>43</v>
      </c>
      <c r="E144" s="17">
        <v>59</v>
      </c>
      <c r="F144" s="7">
        <f t="shared" si="13"/>
        <v>137.2093023255814</v>
      </c>
      <c r="G144" s="13"/>
      <c r="H144" s="13"/>
      <c r="I144" s="13"/>
      <c r="J144" s="13"/>
    </row>
    <row r="145" spans="1:10" s="14" customFormat="1" ht="18.75" customHeight="1" x14ac:dyDescent="0.25">
      <c r="A145" s="19" t="s">
        <v>223</v>
      </c>
      <c r="B145" s="20"/>
      <c r="C145" s="20"/>
      <c r="D145" s="20"/>
      <c r="E145" s="20"/>
      <c r="F145" s="21"/>
      <c r="G145" s="13"/>
      <c r="H145" s="13"/>
      <c r="I145" s="13"/>
      <c r="J145" s="13"/>
    </row>
    <row r="146" spans="1:10" s="9" customFormat="1" ht="15.75" x14ac:dyDescent="0.25">
      <c r="A146" s="5">
        <v>68</v>
      </c>
      <c r="B146" s="25" t="s">
        <v>224</v>
      </c>
      <c r="C146" s="5" t="s">
        <v>88</v>
      </c>
      <c r="D146" s="68">
        <v>16521</v>
      </c>
      <c r="E146" s="69">
        <v>16363</v>
      </c>
      <c r="F146" s="7">
        <f>E146/D146*100</f>
        <v>99.0436414260638</v>
      </c>
      <c r="G146" s="8"/>
      <c r="H146" s="8"/>
      <c r="I146" s="8"/>
      <c r="J146" s="8"/>
    </row>
    <row r="147" spans="1:10" s="9" customFormat="1" ht="15.75" x14ac:dyDescent="0.25">
      <c r="A147" s="5">
        <v>69</v>
      </c>
      <c r="B147" s="25" t="s">
        <v>225</v>
      </c>
      <c r="C147" s="70" t="s">
        <v>88</v>
      </c>
      <c r="D147" s="62">
        <v>97</v>
      </c>
      <c r="E147" s="6">
        <v>79</v>
      </c>
      <c r="F147" s="7">
        <f t="shared" ref="F147:F153" si="14">E147/D147*100</f>
        <v>81.44329896907216</v>
      </c>
      <c r="G147" s="8"/>
      <c r="H147" s="8"/>
      <c r="I147" s="8"/>
      <c r="J147" s="8"/>
    </row>
    <row r="148" spans="1:10" s="9" customFormat="1" ht="15.75" x14ac:dyDescent="0.25">
      <c r="A148" s="5">
        <v>70</v>
      </c>
      <c r="B148" s="25" t="s">
        <v>226</v>
      </c>
      <c r="C148" s="5" t="s">
        <v>88</v>
      </c>
      <c r="D148" s="62">
        <v>230</v>
      </c>
      <c r="E148" s="6">
        <v>275</v>
      </c>
      <c r="F148" s="7">
        <f t="shared" si="14"/>
        <v>119.56521739130434</v>
      </c>
      <c r="G148" s="8"/>
      <c r="H148" s="8"/>
      <c r="I148" s="8"/>
      <c r="J148" s="8"/>
    </row>
    <row r="149" spans="1:10" s="9" customFormat="1" ht="15.75" x14ac:dyDescent="0.25">
      <c r="A149" s="5">
        <v>71</v>
      </c>
      <c r="B149" s="25" t="s">
        <v>227</v>
      </c>
      <c r="C149" s="5" t="s">
        <v>88</v>
      </c>
      <c r="D149" s="62">
        <v>-133</v>
      </c>
      <c r="E149" s="6">
        <v>-196</v>
      </c>
      <c r="F149" s="7">
        <f t="shared" si="14"/>
        <v>147.36842105263156</v>
      </c>
      <c r="G149" s="8"/>
      <c r="H149" s="8"/>
      <c r="I149" s="8"/>
      <c r="J149" s="8"/>
    </row>
    <row r="150" spans="1:10" s="9" customFormat="1" ht="15.75" x14ac:dyDescent="0.25">
      <c r="A150" s="5"/>
      <c r="B150" s="25"/>
      <c r="C150" s="5"/>
      <c r="D150" s="5"/>
      <c r="E150" s="6"/>
      <c r="F150" s="7"/>
      <c r="G150" s="8"/>
      <c r="H150" s="8"/>
      <c r="I150" s="8"/>
      <c r="J150" s="8"/>
    </row>
    <row r="151" spans="1:10" s="14" customFormat="1" ht="49.5" customHeight="1" x14ac:dyDescent="0.25">
      <c r="A151" s="18" t="s">
        <v>4</v>
      </c>
      <c r="B151" s="18" t="s">
        <v>5</v>
      </c>
      <c r="C151" s="18" t="s">
        <v>6</v>
      </c>
      <c r="D151" s="18" t="s">
        <v>7</v>
      </c>
      <c r="E151" s="18" t="s">
        <v>8</v>
      </c>
      <c r="F151" s="4" t="s">
        <v>9</v>
      </c>
      <c r="G151" s="13"/>
      <c r="H151" s="13"/>
      <c r="I151" s="13"/>
      <c r="J151" s="13"/>
    </row>
    <row r="152" spans="1:10" s="9" customFormat="1" ht="15.75" x14ac:dyDescent="0.25">
      <c r="A152" s="5">
        <v>72</v>
      </c>
      <c r="B152" s="25" t="s">
        <v>218</v>
      </c>
      <c r="C152" s="5" t="s">
        <v>88</v>
      </c>
      <c r="D152" s="62">
        <v>5.9</v>
      </c>
      <c r="E152" s="6">
        <v>4.8</v>
      </c>
      <c r="F152" s="7">
        <f t="shared" si="14"/>
        <v>81.355932203389827</v>
      </c>
      <c r="G152" s="8"/>
      <c r="H152" s="8"/>
      <c r="I152" s="8"/>
      <c r="J152" s="8"/>
    </row>
    <row r="153" spans="1:10" s="9" customFormat="1" ht="33" customHeight="1" x14ac:dyDescent="0.25">
      <c r="A153" s="5">
        <v>73</v>
      </c>
      <c r="B153" s="25" t="s">
        <v>228</v>
      </c>
      <c r="C153" s="5" t="s">
        <v>88</v>
      </c>
      <c r="D153" s="62">
        <v>14.1</v>
      </c>
      <c r="E153" s="6">
        <v>16.8</v>
      </c>
      <c r="F153" s="7">
        <f t="shared" si="14"/>
        <v>119.14893617021278</v>
      </c>
      <c r="G153" s="8"/>
      <c r="H153" s="8"/>
      <c r="I153" s="8"/>
      <c r="J153" s="8"/>
    </row>
    <row r="154" spans="1:10" s="14" customFormat="1" ht="15.75" x14ac:dyDescent="0.25">
      <c r="A154" s="19" t="s">
        <v>229</v>
      </c>
      <c r="B154" s="20"/>
      <c r="C154" s="20"/>
      <c r="D154" s="20"/>
      <c r="E154" s="20"/>
      <c r="F154" s="21"/>
      <c r="G154" s="13"/>
      <c r="H154" s="13"/>
      <c r="I154" s="13"/>
      <c r="J154" s="13"/>
    </row>
    <row r="155" spans="1:10" s="9" customFormat="1" ht="15.75" x14ac:dyDescent="0.25">
      <c r="A155" s="5">
        <v>74</v>
      </c>
      <c r="B155" s="71" t="s">
        <v>230</v>
      </c>
      <c r="C155" s="70" t="s">
        <v>88</v>
      </c>
      <c r="D155" s="6">
        <v>699</v>
      </c>
      <c r="E155" s="6">
        <v>581</v>
      </c>
      <c r="F155" s="7">
        <f>E155/D155*100</f>
        <v>83.118741058655218</v>
      </c>
      <c r="G155" s="8"/>
      <c r="H155" s="8"/>
      <c r="I155" s="8"/>
      <c r="J155" s="8"/>
    </row>
    <row r="156" spans="1:10" s="9" customFormat="1" ht="15.75" x14ac:dyDescent="0.25">
      <c r="A156" s="5">
        <v>75</v>
      </c>
      <c r="B156" s="5" t="s">
        <v>231</v>
      </c>
      <c r="C156" s="5" t="s">
        <v>88</v>
      </c>
      <c r="D156" s="6">
        <v>475</v>
      </c>
      <c r="E156" s="6">
        <v>543</v>
      </c>
      <c r="F156" s="7">
        <f t="shared" ref="F156:F157" si="15">E156/D156*100</f>
        <v>114.31578947368422</v>
      </c>
      <c r="G156" s="8"/>
      <c r="H156" s="8"/>
      <c r="I156" s="8"/>
      <c r="J156" s="8"/>
    </row>
    <row r="157" spans="1:10" s="9" customFormat="1" ht="15.75" x14ac:dyDescent="0.25">
      <c r="A157" s="5">
        <v>76</v>
      </c>
      <c r="B157" s="5" t="s">
        <v>232</v>
      </c>
      <c r="C157" s="5" t="s">
        <v>88</v>
      </c>
      <c r="D157" s="6">
        <v>224</v>
      </c>
      <c r="E157" s="6">
        <v>38</v>
      </c>
      <c r="F157" s="7">
        <f t="shared" si="15"/>
        <v>16.964285714285715</v>
      </c>
      <c r="G157" s="8"/>
      <c r="H157" s="8"/>
      <c r="I157" s="8"/>
      <c r="J157" s="8"/>
    </row>
    <row r="158" spans="1:10" s="14" customFormat="1" ht="18.75" customHeight="1" x14ac:dyDescent="0.25">
      <c r="A158" s="72" t="s">
        <v>233</v>
      </c>
      <c r="B158" s="72"/>
      <c r="C158" s="72"/>
      <c r="D158" s="72"/>
      <c r="E158" s="65"/>
      <c r="F158" s="72"/>
      <c r="G158" s="13"/>
      <c r="H158" s="13"/>
      <c r="I158" s="13"/>
      <c r="J158" s="13"/>
    </row>
    <row r="159" spans="1:10" s="14" customFormat="1" ht="31.5" x14ac:dyDescent="0.25">
      <c r="A159" s="73">
        <v>77</v>
      </c>
      <c r="B159" s="58" t="s">
        <v>234</v>
      </c>
      <c r="C159" s="5" t="s">
        <v>88</v>
      </c>
      <c r="D159" s="17">
        <v>1518</v>
      </c>
      <c r="E159" s="17">
        <v>1517</v>
      </c>
      <c r="F159" s="7">
        <v>99.9</v>
      </c>
      <c r="G159" s="13"/>
      <c r="H159" s="13"/>
      <c r="I159" s="13"/>
      <c r="J159" s="13"/>
    </row>
    <row r="160" spans="1:10" s="14" customFormat="1" ht="31.5" x14ac:dyDescent="0.25">
      <c r="A160" s="73" t="s">
        <v>235</v>
      </c>
      <c r="B160" s="58" t="s">
        <v>236</v>
      </c>
      <c r="C160" s="5" t="s">
        <v>88</v>
      </c>
      <c r="D160" s="17">
        <v>26</v>
      </c>
      <c r="E160" s="17">
        <v>28</v>
      </c>
      <c r="F160" s="7">
        <v>108</v>
      </c>
      <c r="G160" s="13"/>
      <c r="H160" s="13"/>
      <c r="I160" s="13"/>
      <c r="J160" s="13"/>
    </row>
    <row r="161" spans="1:10" s="14" customFormat="1" ht="38.25" customHeight="1" x14ac:dyDescent="0.25">
      <c r="A161" s="17">
        <v>78</v>
      </c>
      <c r="B161" s="58" t="s">
        <v>237</v>
      </c>
      <c r="C161" s="5" t="s">
        <v>88</v>
      </c>
      <c r="D161" s="17">
        <v>466</v>
      </c>
      <c r="E161" s="17">
        <v>419</v>
      </c>
      <c r="F161" s="7">
        <v>90</v>
      </c>
      <c r="G161" s="13"/>
      <c r="H161" s="13"/>
      <c r="I161" s="13"/>
      <c r="J161" s="13"/>
    </row>
    <row r="162" spans="1:10" s="14" customFormat="1" ht="47.25" x14ac:dyDescent="0.25">
      <c r="A162" s="73">
        <v>79</v>
      </c>
      <c r="B162" s="58" t="s">
        <v>238</v>
      </c>
      <c r="C162" s="5" t="s">
        <v>88</v>
      </c>
      <c r="D162" s="17">
        <v>43</v>
      </c>
      <c r="E162" s="17">
        <v>37</v>
      </c>
      <c r="F162" s="7">
        <v>86</v>
      </c>
      <c r="G162" s="13"/>
      <c r="H162" s="13"/>
      <c r="I162" s="13"/>
      <c r="J162" s="13"/>
    </row>
    <row r="163" spans="1:10" s="14" customFormat="1" ht="31.5" x14ac:dyDescent="0.25">
      <c r="A163" s="17">
        <v>80</v>
      </c>
      <c r="B163" s="58" t="s">
        <v>239</v>
      </c>
      <c r="C163" s="5" t="s">
        <v>30</v>
      </c>
      <c r="D163" s="15">
        <v>12266.5</v>
      </c>
      <c r="E163" s="15">
        <v>16935.8</v>
      </c>
      <c r="F163" s="7">
        <v>138</v>
      </c>
      <c r="G163" s="13"/>
      <c r="H163" s="13"/>
      <c r="I163" s="13"/>
      <c r="J163" s="13"/>
    </row>
    <row r="164" spans="1:10" s="14" customFormat="1" ht="47.25" x14ac:dyDescent="0.25">
      <c r="A164" s="73">
        <v>81</v>
      </c>
      <c r="B164" s="58" t="s">
        <v>240</v>
      </c>
      <c r="C164" s="5" t="s">
        <v>30</v>
      </c>
      <c r="D164" s="15">
        <v>12059.9</v>
      </c>
      <c r="E164" s="15">
        <v>16628.900000000001</v>
      </c>
      <c r="F164" s="7">
        <v>138</v>
      </c>
      <c r="G164" s="13"/>
      <c r="H164" s="13"/>
      <c r="I164" s="13"/>
      <c r="J164" s="13"/>
    </row>
    <row r="165" spans="1:10" s="14" customFormat="1" ht="31.5" x14ac:dyDescent="0.25">
      <c r="A165" s="17">
        <v>82</v>
      </c>
      <c r="B165" s="58" t="s">
        <v>241</v>
      </c>
      <c r="C165" s="5" t="s">
        <v>30</v>
      </c>
      <c r="D165" s="15">
        <v>14030.8</v>
      </c>
      <c r="E165" s="15" t="s">
        <v>242</v>
      </c>
      <c r="F165" s="7" t="s">
        <v>243</v>
      </c>
      <c r="G165" s="13"/>
      <c r="H165" s="13"/>
      <c r="I165" s="13"/>
      <c r="J165" s="13"/>
    </row>
    <row r="166" spans="1:10" s="14" customFormat="1" ht="31.5" x14ac:dyDescent="0.25">
      <c r="A166" s="73">
        <v>83</v>
      </c>
      <c r="B166" s="74" t="s">
        <v>244</v>
      </c>
      <c r="C166" s="75" t="s">
        <v>23</v>
      </c>
      <c r="D166" s="15">
        <v>100</v>
      </c>
      <c r="E166" s="15">
        <v>100</v>
      </c>
      <c r="F166" s="7">
        <v>100</v>
      </c>
      <c r="G166" s="13"/>
      <c r="H166" s="13"/>
      <c r="I166" s="13"/>
      <c r="J166" s="13"/>
    </row>
    <row r="167" spans="1:10" s="14" customFormat="1" ht="31.5" x14ac:dyDescent="0.25">
      <c r="A167" s="17">
        <v>84</v>
      </c>
      <c r="B167" s="58" t="s">
        <v>245</v>
      </c>
      <c r="C167" s="58" t="s">
        <v>30</v>
      </c>
      <c r="D167" s="15">
        <v>70.11</v>
      </c>
      <c r="E167" s="15">
        <v>81.260000000000005</v>
      </c>
      <c r="F167" s="7">
        <v>115</v>
      </c>
      <c r="G167" s="13"/>
      <c r="H167" s="13"/>
      <c r="I167" s="13"/>
      <c r="J167" s="13"/>
    </row>
    <row r="168" spans="1:10" s="14" customFormat="1" ht="31.5" x14ac:dyDescent="0.25">
      <c r="A168" s="17">
        <v>85</v>
      </c>
      <c r="B168" s="58" t="s">
        <v>246</v>
      </c>
      <c r="C168" s="76" t="s">
        <v>30</v>
      </c>
      <c r="D168" s="17" t="s">
        <v>247</v>
      </c>
      <c r="E168" s="17" t="s">
        <v>248</v>
      </c>
      <c r="F168" s="77">
        <v>1.2019230769230769</v>
      </c>
      <c r="G168" s="13"/>
      <c r="H168" s="13"/>
      <c r="I168" s="13"/>
      <c r="J168" s="13"/>
    </row>
    <row r="169" spans="1:10" s="14" customFormat="1" ht="47.25" x14ac:dyDescent="0.25">
      <c r="A169" s="17">
        <v>86</v>
      </c>
      <c r="B169" s="17" t="s">
        <v>249</v>
      </c>
      <c r="C169" s="58" t="s">
        <v>30</v>
      </c>
      <c r="D169" s="17">
        <v>42634</v>
      </c>
      <c r="E169" s="17">
        <v>55736</v>
      </c>
      <c r="F169" s="7">
        <v>131</v>
      </c>
      <c r="G169" s="13"/>
      <c r="H169" s="13"/>
      <c r="I169" s="13"/>
      <c r="J169" s="13"/>
    </row>
    <row r="170" spans="1:10" s="14" customFormat="1" ht="47.25" x14ac:dyDescent="0.25">
      <c r="A170" s="17">
        <v>87</v>
      </c>
      <c r="B170" s="17" t="s">
        <v>250</v>
      </c>
      <c r="C170" s="58" t="s">
        <v>30</v>
      </c>
      <c r="D170" s="17">
        <v>43927</v>
      </c>
      <c r="E170" s="17">
        <v>53613</v>
      </c>
      <c r="F170" s="7">
        <v>122</v>
      </c>
      <c r="G170" s="13"/>
      <c r="H170" s="13"/>
      <c r="I170" s="13"/>
      <c r="J170" s="13"/>
    </row>
    <row r="171" spans="1:10" s="14" customFormat="1" ht="15.75" x14ac:dyDescent="0.25">
      <c r="A171" s="17">
        <v>88</v>
      </c>
      <c r="B171" s="17" t="s">
        <v>251</v>
      </c>
      <c r="C171" s="58" t="s">
        <v>23</v>
      </c>
      <c r="D171" s="17">
        <v>103</v>
      </c>
      <c r="E171" s="17">
        <v>96.2</v>
      </c>
      <c r="F171" s="7">
        <v>-7</v>
      </c>
      <c r="G171" s="13"/>
      <c r="H171" s="13"/>
      <c r="I171" s="13"/>
      <c r="J171" s="13"/>
    </row>
    <row r="172" spans="1:10" s="14" customFormat="1" ht="47.25" x14ac:dyDescent="0.25">
      <c r="A172" s="17">
        <v>89</v>
      </c>
      <c r="B172" s="36" t="s">
        <v>252</v>
      </c>
      <c r="C172" s="58" t="s">
        <v>30</v>
      </c>
      <c r="D172" s="17">
        <v>39029</v>
      </c>
      <c r="E172" s="17">
        <v>46582</v>
      </c>
      <c r="F172" s="7">
        <v>119</v>
      </c>
      <c r="G172" s="13"/>
      <c r="H172" s="13"/>
      <c r="I172" s="13"/>
      <c r="J172" s="13"/>
    </row>
    <row r="173" spans="1:10" s="14" customFormat="1" ht="47.25" x14ac:dyDescent="0.25">
      <c r="A173" s="17">
        <v>90</v>
      </c>
      <c r="B173" s="36" t="s">
        <v>253</v>
      </c>
      <c r="C173" s="58" t="s">
        <v>30</v>
      </c>
      <c r="D173" s="17">
        <v>39066</v>
      </c>
      <c r="E173" s="17">
        <v>46547</v>
      </c>
      <c r="F173" s="7">
        <v>119</v>
      </c>
      <c r="G173" s="13"/>
      <c r="H173" s="13"/>
      <c r="I173" s="13"/>
      <c r="J173" s="13"/>
    </row>
    <row r="174" spans="1:10" s="14" customFormat="1" ht="15.75" x14ac:dyDescent="0.25">
      <c r="A174" s="17">
        <v>91</v>
      </c>
      <c r="B174" s="17" t="s">
        <v>251</v>
      </c>
      <c r="C174" s="58" t="s">
        <v>23</v>
      </c>
      <c r="D174" s="17">
        <v>100</v>
      </c>
      <c r="E174" s="17">
        <v>99.9</v>
      </c>
      <c r="F174" s="7">
        <v>0</v>
      </c>
      <c r="G174" s="13"/>
      <c r="H174" s="13"/>
      <c r="I174" s="13"/>
      <c r="J174" s="13"/>
    </row>
    <row r="175" spans="1:10" s="14" customFormat="1" ht="59.25" customHeight="1" x14ac:dyDescent="0.25">
      <c r="A175" s="17">
        <v>92</v>
      </c>
      <c r="B175" s="17" t="s">
        <v>254</v>
      </c>
      <c r="C175" s="58" t="s">
        <v>30</v>
      </c>
      <c r="D175" s="17">
        <v>41520</v>
      </c>
      <c r="E175" s="17">
        <v>49555</v>
      </c>
      <c r="F175" s="7">
        <v>119</v>
      </c>
      <c r="G175" s="13"/>
      <c r="H175" s="13"/>
      <c r="I175" s="13"/>
      <c r="J175" s="13"/>
    </row>
    <row r="176" spans="1:10" s="78" customFormat="1" ht="60.75" customHeight="1" x14ac:dyDescent="0.25">
      <c r="A176" s="17">
        <v>93</v>
      </c>
      <c r="B176" s="17" t="s">
        <v>255</v>
      </c>
      <c r="C176" s="58" t="s">
        <v>30</v>
      </c>
      <c r="D176" s="17">
        <v>41474</v>
      </c>
      <c r="E176" s="17">
        <v>49555</v>
      </c>
      <c r="F176" s="7">
        <v>120</v>
      </c>
      <c r="G176" s="63"/>
      <c r="H176" s="63"/>
      <c r="I176" s="63"/>
      <c r="J176" s="63"/>
    </row>
    <row r="177" spans="1:10" s="78" customFormat="1" ht="18" customHeight="1" x14ac:dyDescent="0.25">
      <c r="A177" s="17">
        <v>94</v>
      </c>
      <c r="B177" s="17" t="s">
        <v>251</v>
      </c>
      <c r="C177" s="58" t="s">
        <v>23</v>
      </c>
      <c r="D177" s="17">
        <v>99.9</v>
      </c>
      <c r="E177" s="17">
        <v>100</v>
      </c>
      <c r="F177" s="7">
        <f t="shared" ref="F177:F181" si="16">E177/D177*100</f>
        <v>100.10010010010009</v>
      </c>
      <c r="G177" s="63"/>
      <c r="H177" s="63"/>
      <c r="I177" s="63"/>
      <c r="J177" s="63"/>
    </row>
    <row r="178" spans="1:10" s="78" customFormat="1" ht="32.25" customHeight="1" x14ac:dyDescent="0.25">
      <c r="A178" s="17">
        <v>95</v>
      </c>
      <c r="B178" s="17" t="s">
        <v>256</v>
      </c>
      <c r="C178" s="58" t="s">
        <v>30</v>
      </c>
      <c r="D178" s="17">
        <v>1423</v>
      </c>
      <c r="E178" s="17">
        <v>1480</v>
      </c>
      <c r="F178" s="7">
        <f t="shared" si="16"/>
        <v>104.00562192550949</v>
      </c>
      <c r="G178" s="63"/>
      <c r="H178" s="63"/>
      <c r="I178" s="63"/>
      <c r="J178" s="63"/>
    </row>
    <row r="179" spans="1:10" s="80" customFormat="1" ht="32.25" customHeight="1" x14ac:dyDescent="0.25">
      <c r="A179" s="5">
        <v>96</v>
      </c>
      <c r="B179" s="5" t="s">
        <v>257</v>
      </c>
      <c r="C179" s="61" t="s">
        <v>30</v>
      </c>
      <c r="D179" s="5">
        <v>41520</v>
      </c>
      <c r="E179" s="5">
        <v>49555</v>
      </c>
      <c r="F179" s="7">
        <f t="shared" si="16"/>
        <v>119.35211946050097</v>
      </c>
      <c r="G179" s="79"/>
      <c r="H179" s="79"/>
      <c r="I179" s="79"/>
      <c r="J179" s="79"/>
    </row>
    <row r="180" spans="1:10" s="80" customFormat="1" ht="36.75" customHeight="1" x14ac:dyDescent="0.25">
      <c r="A180" s="5">
        <v>97</v>
      </c>
      <c r="B180" s="5" t="s">
        <v>258</v>
      </c>
      <c r="C180" s="61" t="s">
        <v>30</v>
      </c>
      <c r="D180" s="5">
        <v>41847</v>
      </c>
      <c r="E180" s="5">
        <v>49555</v>
      </c>
      <c r="F180" s="7">
        <f t="shared" si="16"/>
        <v>118.41948048844601</v>
      </c>
      <c r="G180" s="79"/>
      <c r="H180" s="79"/>
      <c r="I180" s="79"/>
      <c r="J180" s="79"/>
    </row>
    <row r="181" spans="1:10" s="79" customFormat="1" ht="15.75" customHeight="1" x14ac:dyDescent="0.25">
      <c r="A181" s="5">
        <v>98</v>
      </c>
      <c r="B181" s="5" t="s">
        <v>251</v>
      </c>
      <c r="C181" s="5" t="s">
        <v>23</v>
      </c>
      <c r="D181" s="5">
        <v>100</v>
      </c>
      <c r="E181" s="5">
        <v>100</v>
      </c>
      <c r="F181" s="7">
        <f t="shared" si="16"/>
        <v>100</v>
      </c>
    </row>
    <row r="182" spans="1:10" s="79" customFormat="1" ht="15.75" customHeight="1" x14ac:dyDescent="0.25">
      <c r="A182" s="5"/>
      <c r="B182" s="11" t="s">
        <v>259</v>
      </c>
      <c r="C182" s="12"/>
      <c r="D182" s="12"/>
      <c r="E182" s="12"/>
      <c r="F182" s="16"/>
    </row>
    <row r="183" spans="1:10" s="78" customFormat="1" ht="31.5" x14ac:dyDescent="0.25">
      <c r="A183" s="5">
        <v>99</v>
      </c>
      <c r="B183" s="18" t="s">
        <v>260</v>
      </c>
      <c r="C183" s="5" t="s">
        <v>261</v>
      </c>
      <c r="D183" s="17">
        <v>104</v>
      </c>
      <c r="E183" s="17">
        <v>87</v>
      </c>
      <c r="F183" s="7">
        <f>E183/D183*100</f>
        <v>83.65384615384616</v>
      </c>
      <c r="G183" s="63"/>
      <c r="H183" s="63"/>
      <c r="I183" s="63"/>
      <c r="J183" s="63"/>
    </row>
    <row r="184" spans="1:10" s="78" customFormat="1" x14ac:dyDescent="0.25">
      <c r="A184" s="5">
        <v>100</v>
      </c>
      <c r="B184" s="18" t="s">
        <v>262</v>
      </c>
      <c r="C184" s="5" t="s">
        <v>261</v>
      </c>
      <c r="D184" s="17">
        <v>47</v>
      </c>
      <c r="E184" s="17">
        <v>43</v>
      </c>
      <c r="F184" s="7">
        <f t="shared" ref="F184:F187" si="17">E184/D184*100</f>
        <v>91.489361702127653</v>
      </c>
      <c r="G184" s="63"/>
      <c r="H184" s="63"/>
      <c r="I184" s="63"/>
      <c r="J184" s="63"/>
    </row>
    <row r="185" spans="1:10" s="78" customFormat="1" x14ac:dyDescent="0.25">
      <c r="A185" s="5">
        <v>101</v>
      </c>
      <c r="B185" s="5" t="s">
        <v>263</v>
      </c>
      <c r="C185" s="5" t="s">
        <v>261</v>
      </c>
      <c r="D185" s="17">
        <v>12</v>
      </c>
      <c r="E185" s="17">
        <v>13</v>
      </c>
      <c r="F185" s="7">
        <f t="shared" si="17"/>
        <v>108.33333333333333</v>
      </c>
      <c r="G185" s="63"/>
      <c r="H185" s="63"/>
      <c r="I185" s="63"/>
      <c r="J185" s="63"/>
    </row>
    <row r="186" spans="1:10" s="78" customFormat="1" x14ac:dyDescent="0.25">
      <c r="A186" s="5">
        <v>102</v>
      </c>
      <c r="B186" s="5" t="s">
        <v>264</v>
      </c>
      <c r="C186" s="5" t="s">
        <v>261</v>
      </c>
      <c r="D186" s="17">
        <v>35</v>
      </c>
      <c r="E186" s="17">
        <v>19</v>
      </c>
      <c r="F186" s="7">
        <f t="shared" si="17"/>
        <v>54.285714285714285</v>
      </c>
      <c r="G186" s="63"/>
      <c r="H186" s="63"/>
      <c r="I186" s="63"/>
      <c r="J186" s="63"/>
    </row>
    <row r="187" spans="1:10" s="78" customFormat="1" x14ac:dyDescent="0.25">
      <c r="A187" s="5">
        <v>103</v>
      </c>
      <c r="B187" s="5" t="s">
        <v>265</v>
      </c>
      <c r="C187" s="5" t="s">
        <v>261</v>
      </c>
      <c r="D187" s="17">
        <v>10</v>
      </c>
      <c r="E187" s="17">
        <v>12</v>
      </c>
      <c r="F187" s="7">
        <f t="shared" si="17"/>
        <v>120</v>
      </c>
      <c r="G187" s="63"/>
      <c r="H187" s="63"/>
      <c r="I187" s="63"/>
      <c r="J187" s="63"/>
    </row>
  </sheetData>
  <mergeCells count="18">
    <mergeCell ref="A130:F130"/>
    <mergeCell ref="A136:F136"/>
    <mergeCell ref="A145:F145"/>
    <mergeCell ref="A154:F154"/>
    <mergeCell ref="A158:F158"/>
    <mergeCell ref="B182:F182"/>
    <mergeCell ref="A32:F32"/>
    <mergeCell ref="A42:F42"/>
    <mergeCell ref="A50:F50"/>
    <mergeCell ref="A58:F58"/>
    <mergeCell ref="A97:F97"/>
    <mergeCell ref="A106:F106"/>
    <mergeCell ref="A1:F1"/>
    <mergeCell ref="A2:F2"/>
    <mergeCell ref="A3:F3"/>
    <mergeCell ref="A4:F4"/>
    <mergeCell ref="B10:E10"/>
    <mergeCell ref="A23:F23"/>
  </mergeCells>
  <pageMargins left="0.92" right="0.12" top="0.19" bottom="0.28000000000000003" header="0.16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Царева Ксения Вячеславовна</dc:creator>
  <cp:lastModifiedBy>Царева Ксения Вячеславовна</cp:lastModifiedBy>
  <dcterms:created xsi:type="dcterms:W3CDTF">2025-03-21T10:07:16Z</dcterms:created>
  <dcterms:modified xsi:type="dcterms:W3CDTF">2025-03-21T10:08:04Z</dcterms:modified>
</cp:coreProperties>
</file>